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AC\PAC 2025\Arquivos componentes\"/>
    </mc:Choice>
  </mc:AlternateContent>
  <bookViews>
    <workbookView xWindow="0" yWindow="0" windowWidth="19200" windowHeight="6060" activeTab="4"/>
  </bookViews>
  <sheets>
    <sheet name="BP REG 2025" sheetId="6" r:id="rId1"/>
    <sheet name="DRE REG 2025" sheetId="8" r:id="rId2"/>
    <sheet name="DRA REG 2025" sheetId="10" r:id="rId3"/>
    <sheet name="DMPL REG 2025" sheetId="9" r:id="rId4"/>
    <sheet name="DFC REG 2025" sheetId="12" r:id="rId5"/>
  </sheets>
  <definedNames>
    <definedName name="_xlnm.Print_Area" localSheetId="0">'BP REG 2025'!$A$1:$H$36</definedName>
    <definedName name="_xlnm.Print_Area" localSheetId="4">'DFC REG 2025'!$A$1:$E$57</definedName>
    <definedName name="_xlnm.Print_Area" localSheetId="3">'DMPL REG 2025'!#REF!</definedName>
    <definedName name="_xlnm.Print_Area" localSheetId="1">'DRE REG 2025'!$A$6:$I$69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2" l="1"/>
  <c r="C48" i="12"/>
  <c r="C42" i="12"/>
  <c r="C33" i="12"/>
  <c r="C24" i="12"/>
  <c r="C15" i="12"/>
  <c r="N31" i="6"/>
  <c r="C37" i="12" l="1"/>
  <c r="C50" i="12" s="1"/>
  <c r="P31" i="6"/>
  <c r="D17" i="10"/>
  <c r="B17" i="10"/>
</calcChain>
</file>

<file path=xl/sharedStrings.xml><?xml version="1.0" encoding="utf-8"?>
<sst xmlns="http://schemas.openxmlformats.org/spreadsheetml/2006/main" count="253" uniqueCount="165">
  <si>
    <t>DME Distribuição S.A. - DMED</t>
  </si>
  <si>
    <t>Caixa e equivalentes de caixa</t>
  </si>
  <si>
    <t>Consumidores</t>
  </si>
  <si>
    <t>-</t>
  </si>
  <si>
    <t>Cauções e depósitos vinculados</t>
  </si>
  <si>
    <t>Tributos a compensar</t>
  </si>
  <si>
    <t>Intangível</t>
  </si>
  <si>
    <t>Folha de pagamento</t>
  </si>
  <si>
    <t>Dividendos a pagar</t>
  </si>
  <si>
    <t>Programa de eficiência energética</t>
  </si>
  <si>
    <t>Repetição de Indébito Tributário PIS e COFINS</t>
  </si>
  <si>
    <t>Tributos e contribuições sociais - diferidos</t>
  </si>
  <si>
    <t>Capital social</t>
  </si>
  <si>
    <t>Lucros acumulados</t>
  </si>
  <si>
    <t>Fornecimento de energia elétrica</t>
  </si>
  <si>
    <t>Resultado financeiro líquido</t>
  </si>
  <si>
    <t>Lucro líquido do exercício</t>
  </si>
  <si>
    <t>Resultados abrangentes</t>
  </si>
  <si>
    <t>Total</t>
  </si>
  <si>
    <t>Remuneração das imobilizações em curso</t>
  </si>
  <si>
    <t>Realização da reserva de reavaliação (nota 16/21)</t>
  </si>
  <si>
    <t>Saldo em 31 de dezembro de 2023</t>
  </si>
  <si>
    <t>Saldo em 31 de dezembro de 2024</t>
  </si>
  <si>
    <t>Fluxo de caixa das atividades operacionais</t>
  </si>
  <si>
    <t>Imposto de renda e contribuições sociais pagos</t>
  </si>
  <si>
    <t>Recursos líquidos provenientes das atividades operacionais</t>
  </si>
  <si>
    <t>Fluxos de caixa das atividades de investimentos</t>
  </si>
  <si>
    <t>Recursos líquidos utilizados nas atividades de investimento</t>
  </si>
  <si>
    <t>Fluxos de caixa das atividades de financiamentos</t>
  </si>
  <si>
    <t xml:space="preserve">   Pagamento de dividendos mínimos obrigatórios de 2023</t>
  </si>
  <si>
    <t>Recursos líquidos utilizados nas atividades de financiamento</t>
  </si>
  <si>
    <t>No fim do exercício</t>
  </si>
  <si>
    <t>No início do exercício</t>
  </si>
  <si>
    <t xml:space="preserve">Balanço patrimonial </t>
  </si>
  <si>
    <t>31 de dezembro de 2025 e 2024</t>
  </si>
  <si>
    <t>(Em milhares de Reais)</t>
  </si>
  <si>
    <t>ATIVO</t>
  </si>
  <si>
    <t xml:space="preserve">Notas </t>
  </si>
  <si>
    <t>CIRCULANTE</t>
  </si>
  <si>
    <t>Caixa e Equivalentes de Caixa</t>
  </si>
  <si>
    <t>Concessionárias e Permissionárias</t>
  </si>
  <si>
    <t>Serviços em Curso</t>
  </si>
  <si>
    <t>Tributos Compensáveis</t>
  </si>
  <si>
    <t>Almoxarifado Operacional</t>
  </si>
  <si>
    <t>Ativos Financeiros Setoriais</t>
  </si>
  <si>
    <t>Despesas Pagas Antecipadamente</t>
  </si>
  <si>
    <t>Subsídios Tarifários e redução tarifária equilibrada</t>
  </si>
  <si>
    <t>Outros Ativos Circulantes</t>
  </si>
  <si>
    <t>NÃO CIRCULANTE</t>
  </si>
  <si>
    <t>Tributos Diferidos</t>
  </si>
  <si>
    <t xml:space="preserve">Indenização Complementar - MP 579/12 </t>
  </si>
  <si>
    <t>Superávit - Plano de Beneficio Definido</t>
  </si>
  <si>
    <t xml:space="preserve">Imobilizado </t>
  </si>
  <si>
    <t>TOTAL DO ATIVO</t>
  </si>
  <si>
    <t>PASSIVO</t>
  </si>
  <si>
    <t xml:space="preserve">Fornecedores </t>
  </si>
  <si>
    <t xml:space="preserve">Credores diversos </t>
  </si>
  <si>
    <t>Passivos Financeiros Setoriais</t>
  </si>
  <si>
    <t>Encargos Setoriais</t>
  </si>
  <si>
    <t xml:space="preserve">Pesquisa e desenvolvimento </t>
  </si>
  <si>
    <t xml:space="preserve">Tributos e contribuições sociais </t>
  </si>
  <si>
    <t xml:space="preserve">Obrigações estimadas </t>
  </si>
  <si>
    <t xml:space="preserve">Provisões para contingências </t>
  </si>
  <si>
    <t>Obrigações Vinculadas a Concessão e Perm. Serv. Publicos</t>
  </si>
  <si>
    <t>Total do Passivo</t>
  </si>
  <si>
    <t xml:space="preserve">PATRIMÔNIO LÍQUIDO </t>
  </si>
  <si>
    <t xml:space="preserve">Capital social </t>
  </si>
  <si>
    <t xml:space="preserve">Reserva de capital </t>
  </si>
  <si>
    <t>Outros Resultados Abrangentes</t>
  </si>
  <si>
    <t xml:space="preserve">Reserva legal </t>
  </si>
  <si>
    <t xml:space="preserve">Reserva de Reavaliação e Ajustes Patrimoniais </t>
  </si>
  <si>
    <t>TOTAL DO PASSIVO E PATRIMÔNIO LÍQUIDO</t>
  </si>
  <si>
    <t>Demonstração do Resultado</t>
  </si>
  <si>
    <t>Exercícios findos em 31 de dezembro de 2025 e 2024</t>
  </si>
  <si>
    <t>Notas</t>
  </si>
  <si>
    <t xml:space="preserve">RECEITA OPERACIONAL  </t>
  </si>
  <si>
    <t xml:space="preserve">Suprimento de energia elétrica </t>
  </si>
  <si>
    <t xml:space="preserve">Energia elétrica de curto prazo </t>
  </si>
  <si>
    <t>Receita pela Disponibilidade da Rede Eletrica</t>
  </si>
  <si>
    <t>Ativos e Passivos Regulatórios</t>
  </si>
  <si>
    <t>Outras Receitas Vinculadas</t>
  </si>
  <si>
    <t>DEDUÇÕES DA RECEITA OPERACIONAL</t>
  </si>
  <si>
    <t>Tributos e Encargos</t>
  </si>
  <si>
    <t xml:space="preserve">Tributos </t>
  </si>
  <si>
    <t xml:space="preserve">    Federais</t>
  </si>
  <si>
    <t xml:space="preserve">    Estaduais </t>
  </si>
  <si>
    <t xml:space="preserve"> Encargos - Parcela "A"</t>
  </si>
  <si>
    <t xml:space="preserve">    Conta de Desenvolvimento Econômico - CDE</t>
  </si>
  <si>
    <t xml:space="preserve">    Compensação Financeira pela Utilização de Recursos Hídricos</t>
  </si>
  <si>
    <t xml:space="preserve">    Pesquisa e Desenvolvimento - P &amp; D</t>
  </si>
  <si>
    <t xml:space="preserve">    Programa de Eficiência Energética - PEE</t>
  </si>
  <si>
    <t xml:space="preserve">    Taxa de Fiscalização - TFSEE</t>
  </si>
  <si>
    <t>RECEITA OPERACIONAL LÍQUIDA</t>
  </si>
  <si>
    <t xml:space="preserve">CUSTOS NÃO GERENCIÁVEIS - Parcela "A"  </t>
  </si>
  <si>
    <t xml:space="preserve">    Energia elétrica comprada para revenda</t>
  </si>
  <si>
    <t xml:space="preserve">    Energia elétrica comprada para revenda - Proinfa</t>
  </si>
  <si>
    <t xml:space="preserve">    Encargos de uso do sistema de transmissão e distribuição </t>
  </si>
  <si>
    <t>RESULTADO ANTES DOS CUSTOS GERENCIÁVEIS</t>
  </si>
  <si>
    <t>CUSTOS GERENCIÁVEIS - Parcela "B"</t>
  </si>
  <si>
    <t xml:space="preserve">    Pessoal e Administradores</t>
  </si>
  <si>
    <t xml:space="preserve">    Serviço de Terceiros</t>
  </si>
  <si>
    <t xml:space="preserve">    Material</t>
  </si>
  <si>
    <t xml:space="preserve">    Arrendamentos e Alugueis</t>
  </si>
  <si>
    <t xml:space="preserve">    Tributos</t>
  </si>
  <si>
    <t xml:space="preserve">    Seguros</t>
  </si>
  <si>
    <t xml:space="preserve">    Doações, Contribuições e Subvenções</t>
  </si>
  <si>
    <t xml:space="preserve">    Provisão para Devedores Duvidosos</t>
  </si>
  <si>
    <t xml:space="preserve">    Provisões - Outras</t>
  </si>
  <si>
    <t xml:space="preserve">    Depreciação</t>
  </si>
  <si>
    <t xml:space="preserve">    Amortização</t>
  </si>
  <si>
    <t xml:space="preserve">    (-) Recuperação de Despesas</t>
  </si>
  <si>
    <t xml:space="preserve">    (-) Reversão da Provisão</t>
  </si>
  <si>
    <t xml:space="preserve">   Gastos Diversos</t>
  </si>
  <si>
    <t xml:space="preserve">   Outras Receitas Operacionais</t>
  </si>
  <si>
    <t xml:space="preserve">   Outras Despesas Operacionais</t>
  </si>
  <si>
    <t>RESULTADO DA ATIVIDADE DA CONCESSÃO</t>
  </si>
  <si>
    <t xml:space="preserve">    Receita Financeira</t>
  </si>
  <si>
    <t xml:space="preserve">    Despesas Financeiras</t>
  </si>
  <si>
    <t>Lucro (Prejuízo) Antes da IR e CSLL</t>
  </si>
  <si>
    <t>Imposto de Renda Corrente</t>
  </si>
  <si>
    <t>Contribuição Social Corrente</t>
  </si>
  <si>
    <t>Impostos Diferidos</t>
  </si>
  <si>
    <t>Demonstrações das mutações do patrimônio líquido</t>
  </si>
  <si>
    <t>Reservas de capital</t>
  </si>
  <si>
    <t>Reserva de Reavaliação</t>
  </si>
  <si>
    <t>Reserva Legal</t>
  </si>
  <si>
    <t>Lucros/
(prejuízos) 
acumulados</t>
  </si>
  <si>
    <t>Ganhos atuariais</t>
  </si>
  <si>
    <t>Lucro Liquido do Exercicio</t>
  </si>
  <si>
    <t>Destinação do Lucro Líquido do exercicio:</t>
  </si>
  <si>
    <t>Constituição de reserva legal</t>
  </si>
  <si>
    <t>Dividendo minimo obrigatório residual</t>
  </si>
  <si>
    <t>Juros Sobre Capital Próprio</t>
  </si>
  <si>
    <t>Reavaliação 6º ciclo de revisão tarifaria (nota 16/21)</t>
  </si>
  <si>
    <t>Saldo em 31 de dezembro de 2025</t>
  </si>
  <si>
    <t>Demonstração de Resultados Abrangentes</t>
  </si>
  <si>
    <t xml:space="preserve">Resultados do exercício </t>
  </si>
  <si>
    <t>(Ganhos) perdas atuariais de plano de benefícios definido, líquido dos efeitos tributários</t>
  </si>
  <si>
    <t>Resultado abrangente do exercicio</t>
  </si>
  <si>
    <t>DME Distribuição S.A.</t>
  </si>
  <si>
    <t>Demonstrações dos fluxos de caixa</t>
  </si>
  <si>
    <t>Redução (aumento) nos ativos:</t>
  </si>
  <si>
    <t>Aumento (redução) nos passivos:</t>
  </si>
  <si>
    <t>Lucro (prejuízo) líquido do exercício</t>
  </si>
  <si>
    <t xml:space="preserve">   Depreciação e amortização</t>
  </si>
  <si>
    <t xml:space="preserve">   Tributos Diferidos</t>
  </si>
  <si>
    <t xml:space="preserve">   Provisão para créditos de liquidação duvidosa (nota 5)</t>
  </si>
  <si>
    <t xml:space="preserve">   Valor residual de imobilizado e intangível baixado</t>
  </si>
  <si>
    <t xml:space="preserve">   (Reversão) constituição de provisões para contingências, líquidas (nota 11)</t>
  </si>
  <si>
    <t xml:space="preserve">   Consumidores e revendedores</t>
  </si>
  <si>
    <t xml:space="preserve">   Ativos Financeiros Setoriais</t>
  </si>
  <si>
    <t xml:space="preserve">   Tributos a Compensar</t>
  </si>
  <si>
    <t xml:space="preserve">   Superávit - Plano de Beneficio Definido</t>
  </si>
  <si>
    <t xml:space="preserve">   Subsídios Tarifários e Redução Tarifária Equilibrada</t>
  </si>
  <si>
    <t xml:space="preserve">   Demais ativos circulantes e não circulantes</t>
  </si>
  <si>
    <t xml:space="preserve">   Fornecedores</t>
  </si>
  <si>
    <t xml:space="preserve">   Folha de pagamento e provisões trabalhistas</t>
  </si>
  <si>
    <t xml:space="preserve">   Tributos e contribuições sociais</t>
  </si>
  <si>
    <t xml:space="preserve">   Encargos Regulatórios</t>
  </si>
  <si>
    <t xml:space="preserve">   Pagamento de Contingências</t>
  </si>
  <si>
    <t xml:space="preserve">   Demais passivos circulantes e não circulantes</t>
  </si>
  <si>
    <t xml:space="preserve">   Adições no imobilizado e intangível (nota 6)</t>
  </si>
  <si>
    <t xml:space="preserve">   Pagamento de Juros Sobre Capital Próprio</t>
  </si>
  <si>
    <t>Aumento de caixa e equivalentes de caixa</t>
  </si>
  <si>
    <t>Aumento do caixa e equivalente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</si>
</sst>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u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2" fillId="0" borderId="0"/>
    <xf numFmtId="165" fontId="15" fillId="0" borderId="0" applyFont="0" applyFill="0" applyBorder="0" applyAlignment="0" applyProtection="0"/>
    <xf numFmtId="0" fontId="15" fillId="0" borderId="0"/>
  </cellStyleXfs>
  <cellXfs count="185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/>
    <xf numFmtId="0" fontId="6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/>
    </xf>
    <xf numFmtId="37" fontId="10" fillId="0" borderId="0" xfId="0" applyNumberFormat="1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37" fontId="11" fillId="0" borderId="0" xfId="0" applyNumberFormat="1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37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37" fontId="10" fillId="0" borderId="0" xfId="0" applyNumberFormat="1" applyFont="1" applyFill="1" applyBorder="1" applyAlignment="1">
      <alignment vertical="center" wrapText="1"/>
    </xf>
    <xf numFmtId="37" fontId="11" fillId="0" borderId="0" xfId="1" applyNumberFormat="1" applyFont="1" applyFill="1" applyBorder="1" applyAlignment="1">
      <alignment horizontal="left" vertical="center" wrapText="1"/>
    </xf>
    <xf numFmtId="37" fontId="11" fillId="0" borderId="0" xfId="1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/>
    <xf numFmtId="3" fontId="5" fillId="0" borderId="0" xfId="0" applyNumberFormat="1" applyFont="1" applyFill="1" applyBorder="1"/>
    <xf numFmtId="0" fontId="1" fillId="0" borderId="0" xfId="0" applyFont="1" applyFill="1"/>
    <xf numFmtId="3" fontId="10" fillId="0" borderId="2" xfId="1" applyNumberFormat="1" applyFont="1" applyFill="1" applyBorder="1" applyAlignment="1">
      <alignment horizontal="right" vertical="center" wrapText="1"/>
    </xf>
    <xf numFmtId="3" fontId="11" fillId="0" borderId="2" xfId="1" applyNumberFormat="1" applyFont="1" applyFill="1" applyBorder="1" applyAlignment="1">
      <alignment horizontal="right" vertical="center" wrapText="1"/>
    </xf>
    <xf numFmtId="37" fontId="10" fillId="0" borderId="0" xfId="1" applyNumberFormat="1" applyFont="1" applyFill="1" applyBorder="1" applyAlignment="1">
      <alignment horizontal="right" vertical="center" wrapText="1"/>
    </xf>
    <xf numFmtId="37" fontId="11" fillId="0" borderId="0" xfId="1" applyNumberFormat="1" applyFont="1" applyFill="1" applyBorder="1" applyAlignment="1">
      <alignment horizontal="right" vertical="center" wrapText="1"/>
    </xf>
    <xf numFmtId="37" fontId="11" fillId="0" borderId="0" xfId="1" applyNumberFormat="1" applyFont="1" applyFill="1" applyBorder="1" applyAlignment="1">
      <alignment vertical="center" wrapText="1"/>
    </xf>
    <xf numFmtId="37" fontId="10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37" fontId="10" fillId="0" borderId="2" xfId="1" applyNumberFormat="1" applyFont="1" applyFill="1" applyBorder="1" applyAlignment="1">
      <alignment vertical="center" wrapText="1"/>
    </xf>
    <xf numFmtId="37" fontId="11" fillId="0" borderId="2" xfId="1" applyNumberFormat="1" applyFont="1" applyFill="1" applyBorder="1" applyAlignment="1">
      <alignment vertical="center" wrapText="1"/>
    </xf>
    <xf numFmtId="37" fontId="10" fillId="0" borderId="2" xfId="1" applyNumberFormat="1" applyFont="1" applyFill="1" applyBorder="1" applyAlignment="1">
      <alignment horizontal="right" vertical="center" wrapText="1"/>
    </xf>
    <xf numFmtId="37" fontId="11" fillId="0" borderId="2" xfId="1" applyNumberFormat="1" applyFont="1" applyFill="1" applyBorder="1" applyAlignment="1">
      <alignment horizontal="right" vertical="center" wrapText="1"/>
    </xf>
    <xf numFmtId="37" fontId="10" fillId="0" borderId="1" xfId="1" applyNumberFormat="1" applyFont="1" applyFill="1" applyBorder="1" applyAlignment="1">
      <alignment horizontal="right" vertical="center" wrapText="1"/>
    </xf>
    <xf numFmtId="0" fontId="13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37" fontId="11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right"/>
    </xf>
    <xf numFmtId="3" fontId="13" fillId="0" borderId="2" xfId="0" applyNumberFormat="1" applyFont="1" applyFill="1" applyBorder="1"/>
    <xf numFmtId="3" fontId="10" fillId="0" borderId="3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/>
    <xf numFmtId="164" fontId="10" fillId="0" borderId="0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3" fillId="0" borderId="3" xfId="0" applyNumberFormat="1" applyFont="1" applyFill="1" applyBorder="1"/>
    <xf numFmtId="3" fontId="10" fillId="0" borderId="1" xfId="0" applyNumberFormat="1" applyFont="1" applyFill="1" applyBorder="1" applyAlignment="1">
      <alignment vertical="center" wrapText="1"/>
    </xf>
    <xf numFmtId="37" fontId="5" fillId="0" borderId="0" xfId="0" applyNumberFormat="1" applyFont="1" applyFill="1"/>
    <xf numFmtId="3" fontId="5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1" fillId="0" borderId="0" xfId="0" applyFont="1" applyFill="1"/>
    <xf numFmtId="0" fontId="10" fillId="0" borderId="0" xfId="0" applyNumberFormat="1" applyFont="1" applyFill="1" applyBorder="1" applyAlignment="1">
      <alignment horizontal="center" vertical="center"/>
    </xf>
    <xf numFmtId="14" fontId="16" fillId="0" borderId="0" xfId="2" applyNumberFormat="1" applyFont="1" applyFill="1"/>
    <xf numFmtId="14" fontId="10" fillId="0" borderId="0" xfId="2" applyNumberFormat="1" applyFont="1" applyFill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/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Fill="1"/>
    <xf numFmtId="164" fontId="10" fillId="0" borderId="0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7" fillId="0" borderId="0" xfId="0" applyFont="1" applyFill="1"/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/>
    </xf>
    <xf numFmtId="165" fontId="11" fillId="0" borderId="0" xfId="2" applyFont="1" applyFill="1"/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Fill="1"/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0" fontId="1" fillId="2" borderId="0" xfId="0" applyFont="1" applyFill="1"/>
    <xf numFmtId="3" fontId="11" fillId="0" borderId="0" xfId="0" applyNumberFormat="1" applyFont="1" applyFill="1" applyAlignment="1">
      <alignment horizontal="right"/>
    </xf>
    <xf numFmtId="3" fontId="11" fillId="0" borderId="2" xfId="0" applyNumberFormat="1" applyFont="1" applyFill="1" applyBorder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3" fontId="10" fillId="2" borderId="4" xfId="0" applyNumberFormat="1" applyFont="1" applyFill="1" applyBorder="1"/>
    <xf numFmtId="3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2" fillId="0" borderId="0" xfId="0" applyFont="1" applyFill="1"/>
    <xf numFmtId="0" fontId="19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14" fillId="0" borderId="0" xfId="0" applyFont="1" applyFill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0" xfId="0" applyFont="1" applyAlignment="1"/>
    <xf numFmtId="0" fontId="10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3" fillId="0" borderId="0" xfId="0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21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165" fontId="1" fillId="0" borderId="0" xfId="2" applyFont="1" applyFill="1"/>
    <xf numFmtId="0" fontId="22" fillId="0" borderId="0" xfId="0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/>
    <xf numFmtId="0" fontId="11" fillId="0" borderId="0" xfId="0" applyFont="1" applyFill="1" applyBorder="1"/>
    <xf numFmtId="0" fontId="11" fillId="0" borderId="0" xfId="0" applyFont="1" applyFill="1" applyBorder="1" applyAlignment="1"/>
    <xf numFmtId="14" fontId="10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/>
    <xf numFmtId="0" fontId="10" fillId="0" borderId="0" xfId="0" applyFont="1" applyFill="1" applyBorder="1" applyAlignment="1"/>
    <xf numFmtId="3" fontId="11" fillId="0" borderId="2" xfId="0" applyNumberFormat="1" applyFont="1" applyFill="1" applyBorder="1" applyAlignment="1"/>
    <xf numFmtId="164" fontId="11" fillId="0" borderId="2" xfId="0" applyNumberFormat="1" applyFont="1" applyFill="1" applyBorder="1" applyAlignment="1"/>
    <xf numFmtId="0" fontId="11" fillId="0" borderId="0" xfId="0" applyFont="1" applyFill="1" applyBorder="1" applyAlignment="1">
      <alignment horizontal="right"/>
    </xf>
    <xf numFmtId="3" fontId="10" fillId="0" borderId="4" xfId="0" applyNumberFormat="1" applyFont="1" applyFill="1" applyBorder="1" applyAlignment="1"/>
    <xf numFmtId="37" fontId="10" fillId="0" borderId="3" xfId="1" applyNumberFormat="1" applyFont="1" applyFill="1" applyBorder="1" applyAlignment="1">
      <alignment horizontal="right" vertical="center" wrapText="1"/>
    </xf>
    <xf numFmtId="37" fontId="11" fillId="0" borderId="3" xfId="1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11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/>
    <xf numFmtId="0" fontId="3" fillId="0" borderId="0" xfId="0" applyFont="1" applyAlignment="1"/>
    <xf numFmtId="0" fontId="2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/>
    <xf numFmtId="0" fontId="13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Fill="1"/>
    <xf numFmtId="164" fontId="5" fillId="0" borderId="2" xfId="0" applyNumberFormat="1" applyFont="1" applyFill="1" applyBorder="1"/>
    <xf numFmtId="0" fontId="5" fillId="0" borderId="0" xfId="0" applyFont="1" applyFill="1" applyBorder="1" applyAlignment="1">
      <alignment wrapText="1"/>
    </xf>
    <xf numFmtId="166" fontId="5" fillId="0" borderId="0" xfId="0" applyNumberFormat="1" applyFont="1" applyFill="1"/>
    <xf numFmtId="37" fontId="11" fillId="3" borderId="0" xfId="3" applyNumberFormat="1" applyFont="1" applyFill="1"/>
    <xf numFmtId="0" fontId="13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Fill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13" fillId="3" borderId="0" xfId="0" applyFont="1" applyFill="1" applyAlignment="1">
      <alignment wrapText="1"/>
    </xf>
    <xf numFmtId="0" fontId="13" fillId="0" borderId="0" xfId="0" applyFont="1"/>
    <xf numFmtId="164" fontId="5" fillId="0" borderId="1" xfId="0" applyNumberFormat="1" applyFont="1" applyFill="1" applyBorder="1"/>
    <xf numFmtId="0" fontId="5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14" fontId="16" fillId="0" borderId="0" xfId="1" applyNumberFormat="1" applyFont="1" applyFill="1" applyBorder="1" applyAlignment="1">
      <alignment horizontal="right" wrapText="1"/>
    </xf>
    <xf numFmtId="0" fontId="26" fillId="0" borderId="0" xfId="0" applyFont="1" applyFill="1"/>
    <xf numFmtId="0" fontId="13" fillId="0" borderId="0" xfId="0" applyFont="1" applyFill="1"/>
    <xf numFmtId="3" fontId="13" fillId="0" borderId="0" xfId="0" applyNumberFormat="1" applyFont="1" applyFill="1"/>
    <xf numFmtId="164" fontId="13" fillId="0" borderId="0" xfId="0" applyNumberFormat="1" applyFont="1" applyFill="1"/>
    <xf numFmtId="164" fontId="13" fillId="0" borderId="2" xfId="0" applyNumberFormat="1" applyFont="1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1" xfId="0" applyNumberFormat="1" applyFont="1" applyFill="1" applyBorder="1"/>
    <xf numFmtId="0" fontId="10" fillId="0" borderId="0" xfId="0" applyFont="1" applyFill="1" applyAlignment="1">
      <alignment wrapText="1"/>
    </xf>
  </cellXfs>
  <cellStyles count="4">
    <cellStyle name="Normal" xfId="0" builtinId="0"/>
    <cellStyle name="Normal 2" xfId="1"/>
    <cellStyle name="Normal 4" xf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5</xdr:row>
      <xdr:rowOff>0</xdr:rowOff>
    </xdr:from>
    <xdr:to>
      <xdr:col>1</xdr:col>
      <xdr:colOff>163</xdr:colOff>
      <xdr:row>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2250" y="1022350"/>
          <a:ext cx="55896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Misael de Mendonça</a:t>
          </a:r>
        </a:p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Diretor</a:t>
          </a:r>
        </a:p>
      </xdr:txBody>
    </xdr:sp>
    <xdr:clientData/>
  </xdr:twoCellAnchor>
  <xdr:twoCellAnchor>
    <xdr:from>
      <xdr:col>0</xdr:col>
      <xdr:colOff>222250</xdr:colOff>
      <xdr:row>5</xdr:row>
      <xdr:rowOff>0</xdr:rowOff>
    </xdr:from>
    <xdr:to>
      <xdr:col>1</xdr:col>
      <xdr:colOff>163</xdr:colOff>
      <xdr:row>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2250" y="1022350"/>
          <a:ext cx="55896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Misael de Mendonça</a:t>
          </a:r>
        </a:p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Diretor</a:t>
          </a:r>
        </a:p>
      </xdr:txBody>
    </xdr:sp>
    <xdr:clientData/>
  </xdr:twoCellAnchor>
  <xdr:twoCellAnchor>
    <xdr:from>
      <xdr:col>0</xdr:col>
      <xdr:colOff>222250</xdr:colOff>
      <xdr:row>5</xdr:row>
      <xdr:rowOff>0</xdr:rowOff>
    </xdr:from>
    <xdr:to>
      <xdr:col>1</xdr:col>
      <xdr:colOff>163</xdr:colOff>
      <xdr:row>5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22250" y="1022350"/>
          <a:ext cx="55896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Misael de Mendonça</a:t>
          </a:r>
        </a:p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Diretor</a:t>
          </a:r>
        </a:p>
      </xdr:txBody>
    </xdr:sp>
    <xdr:clientData/>
  </xdr:twoCellAnchor>
  <xdr:twoCellAnchor>
    <xdr:from>
      <xdr:col>0</xdr:col>
      <xdr:colOff>222250</xdr:colOff>
      <xdr:row>5</xdr:row>
      <xdr:rowOff>0</xdr:rowOff>
    </xdr:from>
    <xdr:to>
      <xdr:col>1</xdr:col>
      <xdr:colOff>163</xdr:colOff>
      <xdr:row>5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22250" y="1022350"/>
          <a:ext cx="55896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Misael de Mendonça</a:t>
          </a:r>
        </a:p>
        <a:p>
          <a:pPr algn="ct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Diretor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P43"/>
  <sheetViews>
    <sheetView showGridLines="0" zoomScaleNormal="100" workbookViewId="0">
      <selection activeCell="M43" sqref="M43"/>
    </sheetView>
  </sheetViews>
  <sheetFormatPr defaultColWidth="9.1796875" defaultRowHeight="15.75" customHeight="1" x14ac:dyDescent="0.3"/>
  <cols>
    <col min="1" max="1" width="45.6328125" style="40" customWidth="1"/>
    <col min="2" max="2" width="5.81640625" style="40" customWidth="1"/>
    <col min="3" max="3" width="6.453125" style="41" customWidth="1"/>
    <col min="4" max="4" width="3.81640625" style="40" customWidth="1"/>
    <col min="5" max="5" width="13.26953125" style="40" customWidth="1"/>
    <col min="6" max="6" width="3.81640625" style="40" customWidth="1"/>
    <col min="7" max="7" width="13.26953125" style="40" customWidth="1"/>
    <col min="8" max="8" width="9.08984375" style="40" customWidth="1"/>
    <col min="9" max="9" width="9.1796875" style="40"/>
    <col min="10" max="10" width="51.6328125" style="40" customWidth="1"/>
    <col min="11" max="11" width="9.1796875" style="40"/>
    <col min="12" max="12" width="6.453125" style="41" customWidth="1"/>
    <col min="13" max="13" width="3.81640625" style="40" customWidth="1"/>
    <col min="14" max="14" width="13.26953125" style="40" customWidth="1"/>
    <col min="15" max="15" width="3.81640625" style="40" customWidth="1"/>
    <col min="16" max="16" width="13.26953125" style="40" customWidth="1"/>
    <col min="17" max="16384" width="9.1796875" style="40"/>
  </cols>
  <sheetData>
    <row r="1" spans="1:16" s="2" customFormat="1" ht="20" x14ac:dyDescent="0.4">
      <c r="A1" s="1" t="s">
        <v>0</v>
      </c>
      <c r="B1" s="1"/>
      <c r="C1" s="1"/>
      <c r="D1" s="1"/>
      <c r="E1" s="1"/>
      <c r="F1" s="1"/>
      <c r="G1" s="1"/>
      <c r="H1" s="1"/>
      <c r="L1" s="1"/>
      <c r="M1" s="1"/>
      <c r="N1" s="1"/>
      <c r="O1" s="1"/>
      <c r="P1" s="1"/>
    </row>
    <row r="2" spans="1:16" s="5" customFormat="1" ht="14.25" customHeight="1" x14ac:dyDescent="0.35">
      <c r="A2" s="3"/>
      <c r="B2" s="3"/>
      <c r="C2" s="4"/>
      <c r="D2" s="3"/>
      <c r="E2" s="3"/>
      <c r="F2" s="3"/>
      <c r="G2" s="3"/>
      <c r="L2" s="4"/>
      <c r="M2" s="3"/>
      <c r="N2" s="3"/>
      <c r="O2" s="3"/>
      <c r="P2" s="3"/>
    </row>
    <row r="3" spans="1:16" s="8" customFormat="1" ht="15.75" customHeight="1" x14ac:dyDescent="0.35">
      <c r="A3" s="6" t="s">
        <v>33</v>
      </c>
      <c r="B3" s="6"/>
      <c r="C3" s="7"/>
      <c r="L3" s="7"/>
    </row>
    <row r="4" spans="1:16" s="8" customFormat="1" ht="15.75" customHeight="1" x14ac:dyDescent="0.35">
      <c r="A4" s="6" t="s">
        <v>34</v>
      </c>
      <c r="B4" s="6"/>
      <c r="C4" s="7"/>
      <c r="L4" s="7"/>
    </row>
    <row r="5" spans="1:16" s="8" customFormat="1" ht="15.75" customHeight="1" x14ac:dyDescent="0.35">
      <c r="A5" s="6" t="s">
        <v>35</v>
      </c>
      <c r="B5" s="9"/>
      <c r="C5" s="10"/>
      <c r="D5" s="10"/>
      <c r="E5" s="10"/>
      <c r="F5" s="10"/>
      <c r="G5" s="10"/>
      <c r="H5" s="10"/>
      <c r="L5" s="10"/>
      <c r="M5" s="10"/>
      <c r="N5" s="10"/>
      <c r="O5" s="10"/>
      <c r="P5" s="10"/>
    </row>
    <row r="6" spans="1:16" s="8" customFormat="1" ht="15.75" customHeight="1" x14ac:dyDescent="0.35">
      <c r="A6" s="9"/>
      <c r="B6" s="9"/>
      <c r="C6" s="10"/>
      <c r="D6" s="10"/>
      <c r="E6" s="10"/>
      <c r="F6" s="10"/>
      <c r="G6" s="10"/>
      <c r="H6" s="10"/>
      <c r="L6" s="10"/>
      <c r="M6" s="10"/>
      <c r="N6" s="10"/>
      <c r="O6" s="10"/>
      <c r="P6" s="10"/>
    </row>
    <row r="7" spans="1:16" s="5" customFormat="1" ht="14.25" customHeight="1" x14ac:dyDescent="0.3">
      <c r="A7" s="11"/>
      <c r="B7" s="11"/>
      <c r="C7" s="12"/>
      <c r="D7" s="11"/>
      <c r="E7" s="11"/>
      <c r="F7" s="11"/>
      <c r="G7" s="11"/>
      <c r="H7" s="11"/>
      <c r="L7" s="12"/>
      <c r="M7" s="11"/>
      <c r="N7" s="11"/>
      <c r="O7" s="11"/>
      <c r="P7" s="11"/>
    </row>
    <row r="8" spans="1:16" s="5" customFormat="1" ht="14.25" customHeight="1" x14ac:dyDescent="0.3">
      <c r="A8" s="13" t="s">
        <v>36</v>
      </c>
      <c r="B8" s="13"/>
      <c r="C8" s="14" t="s">
        <v>37</v>
      </c>
      <c r="D8" s="15"/>
      <c r="E8" s="16">
        <v>46022</v>
      </c>
      <c r="F8" s="17"/>
      <c r="G8" s="16">
        <v>45657</v>
      </c>
      <c r="H8" s="17"/>
      <c r="J8" s="13" t="s">
        <v>54</v>
      </c>
      <c r="K8" s="13"/>
      <c r="L8" s="14" t="s">
        <v>37</v>
      </c>
      <c r="M8" s="15"/>
      <c r="N8" s="16">
        <v>46022</v>
      </c>
      <c r="O8" s="17"/>
      <c r="P8" s="16">
        <v>45657</v>
      </c>
    </row>
    <row r="9" spans="1:16" s="19" customFormat="1" ht="14.25" customHeight="1" x14ac:dyDescent="0.3">
      <c r="A9" s="15"/>
      <c r="B9" s="15"/>
      <c r="C9" s="18"/>
      <c r="D9" s="15"/>
      <c r="E9" s="18"/>
      <c r="F9" s="15"/>
      <c r="G9" s="18"/>
      <c r="H9" s="15"/>
      <c r="J9" s="15"/>
      <c r="K9" s="15"/>
      <c r="L9" s="18"/>
      <c r="M9" s="15"/>
      <c r="N9" s="18"/>
      <c r="O9" s="15"/>
      <c r="P9" s="18"/>
    </row>
    <row r="10" spans="1:16" s="19" customFormat="1" ht="14.25" customHeight="1" x14ac:dyDescent="0.3">
      <c r="A10" s="15"/>
      <c r="B10" s="15"/>
      <c r="C10" s="18"/>
      <c r="D10" s="15"/>
      <c r="E10" s="15"/>
      <c r="F10" s="15"/>
      <c r="G10" s="15"/>
      <c r="H10" s="15"/>
      <c r="J10" s="15"/>
      <c r="K10" s="15"/>
      <c r="L10" s="18"/>
      <c r="M10" s="15"/>
      <c r="N10" s="15"/>
      <c r="O10" s="15"/>
      <c r="P10" s="15"/>
    </row>
    <row r="11" spans="1:16" s="19" customFormat="1" ht="14.25" customHeight="1" x14ac:dyDescent="0.3">
      <c r="A11" s="20" t="s">
        <v>38</v>
      </c>
      <c r="B11" s="20"/>
      <c r="C11" s="18"/>
      <c r="D11" s="15"/>
      <c r="E11" s="15"/>
      <c r="F11" s="15"/>
      <c r="G11" s="15"/>
      <c r="H11" s="15"/>
      <c r="J11" s="20" t="s">
        <v>38</v>
      </c>
      <c r="K11" s="20"/>
      <c r="L11" s="18"/>
      <c r="M11" s="15"/>
      <c r="N11" s="15"/>
      <c r="O11" s="15"/>
      <c r="P11" s="15"/>
    </row>
    <row r="12" spans="1:16" s="19" customFormat="1" ht="14.25" customHeight="1" x14ac:dyDescent="0.3">
      <c r="A12" s="21" t="s">
        <v>39</v>
      </c>
      <c r="B12" s="21"/>
      <c r="C12" s="22">
        <v>4</v>
      </c>
      <c r="D12" s="21"/>
      <c r="E12" s="23">
        <v>143156</v>
      </c>
      <c r="F12" s="21"/>
      <c r="G12" s="24">
        <v>124389</v>
      </c>
      <c r="H12" s="21"/>
      <c r="J12" s="42" t="s">
        <v>55</v>
      </c>
      <c r="K12" s="42"/>
      <c r="L12" s="22"/>
      <c r="M12" s="21"/>
      <c r="N12" s="23">
        <v>5147</v>
      </c>
      <c r="O12" s="21"/>
      <c r="P12" s="24">
        <v>8746</v>
      </c>
    </row>
    <row r="13" spans="1:16" s="19" customFormat="1" ht="14.25" customHeight="1" x14ac:dyDescent="0.3">
      <c r="A13" s="21" t="s">
        <v>2</v>
      </c>
      <c r="B13" s="21"/>
      <c r="C13" s="22">
        <v>5</v>
      </c>
      <c r="D13" s="21"/>
      <c r="E13" s="23">
        <v>35826</v>
      </c>
      <c r="F13" s="21"/>
      <c r="G13" s="24">
        <v>41310</v>
      </c>
      <c r="H13" s="21"/>
      <c r="J13" s="42" t="s">
        <v>7</v>
      </c>
      <c r="K13" s="42"/>
      <c r="L13" s="22"/>
      <c r="M13" s="21"/>
      <c r="N13" s="23">
        <v>599</v>
      </c>
      <c r="O13" s="21"/>
      <c r="P13" s="24">
        <v>552</v>
      </c>
    </row>
    <row r="14" spans="1:16" s="19" customFormat="1" ht="14.25" customHeight="1" x14ac:dyDescent="0.3">
      <c r="A14" s="21" t="s">
        <v>40</v>
      </c>
      <c r="B14" s="21"/>
      <c r="C14" s="22">
        <v>5</v>
      </c>
      <c r="D14" s="21"/>
      <c r="E14" s="23">
        <v>334</v>
      </c>
      <c r="F14" s="21"/>
      <c r="G14" s="24">
        <v>42</v>
      </c>
      <c r="H14" s="21"/>
      <c r="J14" s="42" t="s">
        <v>8</v>
      </c>
      <c r="K14" s="42"/>
      <c r="L14" s="22"/>
      <c r="M14" s="21"/>
      <c r="N14" s="43" t="s">
        <v>3</v>
      </c>
      <c r="O14" s="21"/>
      <c r="P14" s="24">
        <v>560</v>
      </c>
    </row>
    <row r="15" spans="1:16" s="19" customFormat="1" ht="14.25" customHeight="1" x14ac:dyDescent="0.3">
      <c r="A15" s="21" t="s">
        <v>41</v>
      </c>
      <c r="B15" s="21"/>
      <c r="C15" s="22"/>
      <c r="D15" s="21"/>
      <c r="E15" s="23">
        <v>2476</v>
      </c>
      <c r="F15" s="21"/>
      <c r="G15" s="24">
        <v>4364</v>
      </c>
      <c r="H15" s="21"/>
      <c r="J15" s="42" t="s">
        <v>56</v>
      </c>
      <c r="K15" s="42"/>
      <c r="L15" s="22"/>
      <c r="M15" s="21"/>
      <c r="N15" s="23">
        <v>21057</v>
      </c>
      <c r="O15" s="21"/>
      <c r="P15" s="24">
        <v>19590</v>
      </c>
    </row>
    <row r="16" spans="1:16" s="19" customFormat="1" ht="14.25" customHeight="1" x14ac:dyDescent="0.3">
      <c r="A16" s="21" t="s">
        <v>42</v>
      </c>
      <c r="B16" s="21"/>
      <c r="C16" s="22">
        <v>8</v>
      </c>
      <c r="D16" s="21"/>
      <c r="E16" s="23">
        <v>13141</v>
      </c>
      <c r="F16" s="21"/>
      <c r="G16" s="24">
        <v>24621</v>
      </c>
      <c r="H16" s="21"/>
      <c r="J16" s="42" t="s">
        <v>57</v>
      </c>
      <c r="K16" s="42"/>
      <c r="L16" s="22">
        <v>7</v>
      </c>
      <c r="M16" s="21"/>
      <c r="N16" s="23">
        <v>58127</v>
      </c>
      <c r="O16" s="21"/>
      <c r="P16" s="24">
        <v>56876</v>
      </c>
    </row>
    <row r="17" spans="1:16" s="19" customFormat="1" ht="14.25" customHeight="1" x14ac:dyDescent="0.3">
      <c r="A17" s="21" t="s">
        <v>43</v>
      </c>
      <c r="B17" s="21"/>
      <c r="C17" s="22"/>
      <c r="D17" s="21"/>
      <c r="E17" s="23">
        <v>1696</v>
      </c>
      <c r="F17" s="21"/>
      <c r="G17" s="24">
        <v>1850</v>
      </c>
      <c r="H17" s="21"/>
      <c r="J17" s="42" t="s">
        <v>58</v>
      </c>
      <c r="K17" s="42"/>
      <c r="L17" s="22">
        <v>12</v>
      </c>
      <c r="M17" s="21"/>
      <c r="N17" s="23">
        <v>789</v>
      </c>
      <c r="O17" s="21"/>
      <c r="P17" s="24">
        <v>447</v>
      </c>
    </row>
    <row r="18" spans="1:16" s="19" customFormat="1" ht="14.25" customHeight="1" x14ac:dyDescent="0.3">
      <c r="A18" s="21" t="s">
        <v>44</v>
      </c>
      <c r="B18" s="21"/>
      <c r="C18" s="22">
        <v>7</v>
      </c>
      <c r="D18" s="21"/>
      <c r="E18" s="23">
        <v>29721</v>
      </c>
      <c r="F18" s="21"/>
      <c r="G18" s="24">
        <v>15192</v>
      </c>
      <c r="H18" s="21"/>
      <c r="J18" s="42" t="s">
        <v>59</v>
      </c>
      <c r="K18" s="42"/>
      <c r="L18" s="22">
        <v>13</v>
      </c>
      <c r="M18" s="21"/>
      <c r="N18" s="23">
        <v>932</v>
      </c>
      <c r="O18" s="21"/>
      <c r="P18" s="24">
        <v>2442</v>
      </c>
    </row>
    <row r="19" spans="1:16" s="19" customFormat="1" ht="14.25" customHeight="1" x14ac:dyDescent="0.3">
      <c r="A19" s="21" t="s">
        <v>45</v>
      </c>
      <c r="B19" s="21"/>
      <c r="C19" s="22"/>
      <c r="D19" s="21"/>
      <c r="E19" s="23">
        <v>585</v>
      </c>
      <c r="F19" s="21"/>
      <c r="G19" s="24">
        <v>630</v>
      </c>
      <c r="H19" s="21"/>
      <c r="J19" s="42" t="s">
        <v>9</v>
      </c>
      <c r="K19" s="42"/>
      <c r="L19" s="22">
        <v>13</v>
      </c>
      <c r="M19" s="21"/>
      <c r="N19" s="23">
        <v>4627</v>
      </c>
      <c r="O19" s="21"/>
      <c r="P19" s="24">
        <v>4037</v>
      </c>
    </row>
    <row r="20" spans="1:16" s="19" customFormat="1" ht="14.25" customHeight="1" x14ac:dyDescent="0.3">
      <c r="A20" s="25" t="s">
        <v>46</v>
      </c>
      <c r="B20" s="25"/>
      <c r="C20" s="22"/>
      <c r="D20" s="21"/>
      <c r="E20" s="23">
        <v>3446</v>
      </c>
      <c r="F20" s="21"/>
      <c r="G20" s="24">
        <v>1463</v>
      </c>
      <c r="H20" s="21"/>
      <c r="J20" s="42" t="s">
        <v>60</v>
      </c>
      <c r="K20" s="42"/>
      <c r="L20" s="22">
        <v>15</v>
      </c>
      <c r="M20" s="21"/>
      <c r="N20" s="23">
        <v>7752</v>
      </c>
      <c r="O20" s="21"/>
      <c r="P20" s="24">
        <v>11980</v>
      </c>
    </row>
    <row r="21" spans="1:16" s="19" customFormat="1" ht="14.25" customHeight="1" x14ac:dyDescent="0.3">
      <c r="A21" s="21" t="s">
        <v>47</v>
      </c>
      <c r="B21" s="21"/>
      <c r="C21" s="22"/>
      <c r="D21" s="21"/>
      <c r="E21" s="26">
        <v>3371</v>
      </c>
      <c r="F21" s="21"/>
      <c r="G21" s="27">
        <v>4126</v>
      </c>
      <c r="H21" s="21"/>
      <c r="J21" s="42" t="s">
        <v>61</v>
      </c>
      <c r="K21" s="42"/>
      <c r="L21" s="22"/>
      <c r="M21" s="21"/>
      <c r="N21" s="26">
        <v>4898</v>
      </c>
      <c r="O21" s="21"/>
      <c r="P21" s="27">
        <v>5033</v>
      </c>
    </row>
    <row r="22" spans="1:16" s="19" customFormat="1" ht="14.25" customHeight="1" x14ac:dyDescent="0.3">
      <c r="A22" s="21"/>
      <c r="B22" s="21"/>
      <c r="C22" s="22"/>
      <c r="D22" s="21"/>
      <c r="E22" s="28">
        <v>233752</v>
      </c>
      <c r="F22" s="21"/>
      <c r="G22" s="29">
        <v>217987</v>
      </c>
      <c r="H22" s="21"/>
      <c r="J22" s="15"/>
      <c r="K22" s="15"/>
      <c r="L22" s="22"/>
      <c r="M22" s="21"/>
      <c r="N22" s="28">
        <v>103928</v>
      </c>
      <c r="O22" s="21"/>
      <c r="P22" s="29">
        <v>110263</v>
      </c>
    </row>
    <row r="23" spans="1:16" s="19" customFormat="1" ht="14.25" customHeight="1" x14ac:dyDescent="0.3">
      <c r="A23" s="30"/>
      <c r="B23" s="30"/>
      <c r="C23" s="22"/>
      <c r="D23" s="30"/>
      <c r="E23" s="31"/>
      <c r="F23" s="30"/>
      <c r="G23" s="30"/>
      <c r="H23" s="30"/>
      <c r="J23" s="20" t="s">
        <v>48</v>
      </c>
      <c r="K23" s="20"/>
      <c r="L23" s="22"/>
      <c r="M23" s="30"/>
      <c r="N23" s="31"/>
      <c r="O23" s="30"/>
      <c r="P23" s="30"/>
    </row>
    <row r="24" spans="1:16" s="19" customFormat="1" ht="14.25" customHeight="1" x14ac:dyDescent="0.3">
      <c r="A24" s="20" t="s">
        <v>48</v>
      </c>
      <c r="B24" s="20"/>
      <c r="C24" s="18"/>
      <c r="D24" s="15"/>
      <c r="E24" s="20"/>
      <c r="F24" s="15"/>
      <c r="G24" s="15"/>
      <c r="H24" s="15"/>
      <c r="J24" s="42" t="s">
        <v>62</v>
      </c>
      <c r="K24" s="42"/>
      <c r="L24" s="18">
        <v>11</v>
      </c>
      <c r="M24" s="15"/>
      <c r="N24" s="20">
        <v>67621</v>
      </c>
      <c r="O24" s="15"/>
      <c r="P24" s="15">
        <v>55535</v>
      </c>
    </row>
    <row r="25" spans="1:16" s="19" customFormat="1" ht="14.25" customHeight="1" x14ac:dyDescent="0.3">
      <c r="A25" s="30"/>
      <c r="B25" s="30"/>
      <c r="C25" s="22"/>
      <c r="D25" s="30"/>
      <c r="E25" s="28"/>
      <c r="F25" s="30"/>
      <c r="G25" s="29"/>
      <c r="H25" s="15"/>
      <c r="J25" s="42" t="s">
        <v>63</v>
      </c>
      <c r="K25" s="42"/>
      <c r="L25" s="22">
        <v>14</v>
      </c>
      <c r="M25" s="30"/>
      <c r="N25" s="28">
        <v>20497</v>
      </c>
      <c r="O25" s="30"/>
      <c r="P25" s="29">
        <v>14597</v>
      </c>
    </row>
    <row r="26" spans="1:16" s="19" customFormat="1" ht="14.25" customHeight="1" x14ac:dyDescent="0.3">
      <c r="A26" s="30" t="s">
        <v>4</v>
      </c>
      <c r="B26" s="30"/>
      <c r="C26" s="22"/>
      <c r="D26" s="30"/>
      <c r="E26" s="28">
        <v>30698</v>
      </c>
      <c r="F26" s="30"/>
      <c r="G26" s="29">
        <v>28018</v>
      </c>
      <c r="H26" s="30"/>
      <c r="J26" s="42" t="s">
        <v>57</v>
      </c>
      <c r="K26" s="42"/>
      <c r="L26" s="22">
        <v>7</v>
      </c>
      <c r="M26" s="30"/>
      <c r="N26" s="28">
        <v>17343</v>
      </c>
      <c r="O26" s="30"/>
      <c r="P26" s="29">
        <v>4007</v>
      </c>
    </row>
    <row r="27" spans="1:16" s="19" customFormat="1" ht="14.25" customHeight="1" x14ac:dyDescent="0.3">
      <c r="A27" s="30" t="s">
        <v>49</v>
      </c>
      <c r="B27" s="30"/>
      <c r="C27" s="22">
        <v>10</v>
      </c>
      <c r="D27" s="30"/>
      <c r="E27" s="28" t="s">
        <v>3</v>
      </c>
      <c r="F27" s="30"/>
      <c r="G27" s="29">
        <v>18216</v>
      </c>
      <c r="H27" s="30"/>
      <c r="J27" s="19" t="s">
        <v>11</v>
      </c>
      <c r="L27" s="22">
        <v>10</v>
      </c>
      <c r="M27" s="30"/>
      <c r="N27" s="28">
        <v>14308</v>
      </c>
      <c r="O27" s="30"/>
      <c r="P27" s="29">
        <v>13975</v>
      </c>
    </row>
    <row r="28" spans="1:16" s="19" customFormat="1" ht="14.25" customHeight="1" x14ac:dyDescent="0.3">
      <c r="A28" s="30" t="s">
        <v>50</v>
      </c>
      <c r="B28" s="30"/>
      <c r="C28" s="22"/>
      <c r="D28" s="30"/>
      <c r="E28" s="28">
        <v>9038</v>
      </c>
      <c r="F28" s="30"/>
      <c r="G28" s="29">
        <v>9038</v>
      </c>
      <c r="H28" s="30"/>
      <c r="J28" s="19" t="s">
        <v>10</v>
      </c>
      <c r="L28" s="22">
        <v>15</v>
      </c>
      <c r="M28" s="30"/>
      <c r="N28" s="28">
        <v>73</v>
      </c>
      <c r="O28" s="30"/>
      <c r="P28" s="29">
        <v>18339</v>
      </c>
    </row>
    <row r="29" spans="1:16" s="19" customFormat="1" ht="14.25" customHeight="1" x14ac:dyDescent="0.3">
      <c r="A29" s="30" t="s">
        <v>51</v>
      </c>
      <c r="B29" s="30"/>
      <c r="C29" s="22">
        <v>9</v>
      </c>
      <c r="D29" s="30"/>
      <c r="E29" s="28">
        <v>6506</v>
      </c>
      <c r="F29" s="30"/>
      <c r="G29" s="29">
        <v>5351</v>
      </c>
      <c r="H29" s="30"/>
      <c r="J29" s="15"/>
      <c r="K29" s="15"/>
      <c r="L29" s="22"/>
      <c r="M29" s="30"/>
      <c r="N29" s="147">
        <v>119842</v>
      </c>
      <c r="O29" s="30"/>
      <c r="P29" s="148">
        <v>106453</v>
      </c>
    </row>
    <row r="30" spans="1:16" s="19" customFormat="1" ht="14.25" customHeight="1" x14ac:dyDescent="0.3">
      <c r="A30" s="21" t="s">
        <v>44</v>
      </c>
      <c r="B30" s="21"/>
      <c r="C30" s="32">
        <v>7</v>
      </c>
      <c r="E30" s="28">
        <v>5677</v>
      </c>
      <c r="G30" s="29">
        <v>5677</v>
      </c>
      <c r="H30" s="30"/>
      <c r="J30" s="15"/>
      <c r="K30" s="15"/>
      <c r="L30" s="32"/>
      <c r="N30" s="147"/>
      <c r="P30" s="148"/>
    </row>
    <row r="31" spans="1:16" s="19" customFormat="1" ht="14.25" customHeight="1" x14ac:dyDescent="0.3">
      <c r="A31" s="30" t="s">
        <v>5</v>
      </c>
      <c r="B31" s="30"/>
      <c r="C31" s="22">
        <v>8</v>
      </c>
      <c r="D31" s="30"/>
      <c r="E31" s="28">
        <v>2089</v>
      </c>
      <c r="F31" s="30"/>
      <c r="G31" s="29">
        <v>14123</v>
      </c>
      <c r="H31" s="30"/>
      <c r="J31" s="20" t="s">
        <v>64</v>
      </c>
      <c r="K31" s="15"/>
      <c r="L31" s="22"/>
      <c r="M31" s="30"/>
      <c r="N31" s="45">
        <f>N29+N22</f>
        <v>223770</v>
      </c>
      <c r="O31" s="30"/>
      <c r="P31" s="45">
        <f>P29+P22</f>
        <v>216716</v>
      </c>
    </row>
    <row r="32" spans="1:16" s="19" customFormat="1" ht="14.25" customHeight="1" x14ac:dyDescent="0.3">
      <c r="A32" s="30" t="s">
        <v>52</v>
      </c>
      <c r="B32" s="30"/>
      <c r="C32" s="22">
        <v>6</v>
      </c>
      <c r="D32" s="31"/>
      <c r="E32" s="31">
        <v>389892</v>
      </c>
      <c r="F32" s="31"/>
      <c r="G32" s="30">
        <v>315288</v>
      </c>
      <c r="H32" s="31"/>
      <c r="J32" s="15"/>
      <c r="K32" s="15"/>
      <c r="L32" s="22"/>
      <c r="M32" s="31"/>
      <c r="N32" s="46"/>
      <c r="O32" s="31"/>
      <c r="P32" s="46"/>
    </row>
    <row r="33" spans="1:16" s="19" customFormat="1" ht="14.25" customHeight="1" x14ac:dyDescent="0.3">
      <c r="A33" s="30" t="s">
        <v>6</v>
      </c>
      <c r="B33" s="30"/>
      <c r="C33" s="22">
        <v>6</v>
      </c>
      <c r="D33" s="31"/>
      <c r="E33" s="33">
        <v>3277</v>
      </c>
      <c r="F33" s="31"/>
      <c r="G33" s="34">
        <v>3472</v>
      </c>
      <c r="H33" s="31"/>
      <c r="J33" s="20" t="s">
        <v>65</v>
      </c>
      <c r="K33" s="20"/>
      <c r="L33" s="22">
        <v>16</v>
      </c>
      <c r="M33" s="31"/>
      <c r="N33" s="23"/>
      <c r="O33" s="31"/>
      <c r="P33" s="23"/>
    </row>
    <row r="34" spans="1:16" s="19" customFormat="1" ht="14.25" customHeight="1" x14ac:dyDescent="0.3">
      <c r="A34" s="30"/>
      <c r="B34" s="30"/>
      <c r="C34" s="22"/>
      <c r="D34" s="30"/>
      <c r="E34" s="28">
        <v>447177</v>
      </c>
      <c r="F34" s="30"/>
      <c r="G34" s="29">
        <v>399183</v>
      </c>
      <c r="H34" s="30"/>
      <c r="J34" s="42" t="s">
        <v>66</v>
      </c>
      <c r="K34" s="42"/>
      <c r="L34" s="22"/>
      <c r="M34" s="30"/>
      <c r="N34" s="23">
        <v>222950</v>
      </c>
      <c r="O34" s="30"/>
      <c r="P34" s="24">
        <v>222950</v>
      </c>
    </row>
    <row r="35" spans="1:16" s="19" customFormat="1" ht="14.25" customHeight="1" x14ac:dyDescent="0.3">
      <c r="A35" s="30"/>
      <c r="B35" s="30"/>
      <c r="C35" s="22"/>
      <c r="D35" s="30"/>
      <c r="E35" s="28"/>
      <c r="F35" s="30"/>
      <c r="G35" s="29"/>
      <c r="H35" s="30"/>
      <c r="J35" s="42" t="s">
        <v>67</v>
      </c>
      <c r="K35" s="42"/>
      <c r="L35" s="22"/>
      <c r="M35" s="30"/>
      <c r="N35" s="23">
        <v>35588</v>
      </c>
      <c r="O35" s="30"/>
      <c r="P35" s="24">
        <v>32725</v>
      </c>
    </row>
    <row r="36" spans="1:16" s="19" customFormat="1" ht="14.25" customHeight="1" x14ac:dyDescent="0.3">
      <c r="A36" s="30"/>
      <c r="B36" s="30"/>
      <c r="C36" s="22"/>
      <c r="D36" s="30"/>
      <c r="E36" s="35"/>
      <c r="F36" s="30"/>
      <c r="G36" s="36"/>
      <c r="H36" s="30"/>
      <c r="J36" s="19" t="s">
        <v>68</v>
      </c>
      <c r="L36" s="22"/>
      <c r="M36" s="30"/>
      <c r="N36" s="23">
        <v>3559</v>
      </c>
      <c r="O36" s="30"/>
      <c r="P36" s="24">
        <v>3145</v>
      </c>
    </row>
    <row r="37" spans="1:16" s="19" customFormat="1" ht="14.25" customHeight="1" thickBot="1" x14ac:dyDescent="0.35">
      <c r="A37" s="31" t="s">
        <v>53</v>
      </c>
      <c r="B37" s="31"/>
      <c r="C37" s="22"/>
      <c r="D37" s="30"/>
      <c r="E37" s="37">
        <v>680929</v>
      </c>
      <c r="F37" s="30"/>
      <c r="G37" s="37">
        <v>617170</v>
      </c>
      <c r="H37" s="30"/>
      <c r="J37" s="42" t="s">
        <v>69</v>
      </c>
      <c r="K37" s="42"/>
      <c r="L37" s="22"/>
      <c r="M37" s="30"/>
      <c r="N37" s="23">
        <v>18278</v>
      </c>
      <c r="O37" s="30"/>
      <c r="P37" s="24">
        <v>16728</v>
      </c>
    </row>
    <row r="38" spans="1:16" s="19" customFormat="1" ht="14.25" customHeight="1" thickTop="1" x14ac:dyDescent="0.3">
      <c r="C38" s="32"/>
      <c r="E38" s="38"/>
      <c r="H38" s="30"/>
      <c r="J38" s="42" t="s">
        <v>70</v>
      </c>
      <c r="K38" s="42"/>
      <c r="L38" s="32"/>
      <c r="N38" s="23">
        <v>56514</v>
      </c>
      <c r="P38" s="24">
        <v>16176</v>
      </c>
    </row>
    <row r="39" spans="1:16" s="19" customFormat="1" ht="14.25" customHeight="1" x14ac:dyDescent="0.3">
      <c r="A39" s="30"/>
      <c r="B39" s="30"/>
      <c r="C39" s="22"/>
      <c r="D39" s="30"/>
      <c r="E39" s="29"/>
      <c r="F39" s="30"/>
      <c r="G39" s="29"/>
      <c r="H39" s="30"/>
      <c r="J39" s="42" t="s">
        <v>13</v>
      </c>
      <c r="K39" s="42"/>
      <c r="L39" s="22"/>
      <c r="M39" s="30"/>
      <c r="N39" s="23">
        <v>120270</v>
      </c>
      <c r="O39" s="30"/>
      <c r="P39" s="24">
        <v>108730</v>
      </c>
    </row>
    <row r="40" spans="1:16" s="19" customFormat="1" ht="14.25" customHeight="1" x14ac:dyDescent="0.3">
      <c r="A40" s="30"/>
      <c r="B40" s="30"/>
      <c r="C40" s="30"/>
      <c r="D40" s="30"/>
      <c r="E40" s="30"/>
      <c r="F40" s="30"/>
      <c r="G40" s="30"/>
      <c r="J40" s="15"/>
      <c r="K40" s="15"/>
      <c r="L40" s="30"/>
      <c r="M40" s="30"/>
      <c r="N40" s="45">
        <v>457159</v>
      </c>
      <c r="O40" s="30"/>
      <c r="P40" s="149">
        <v>400454</v>
      </c>
    </row>
    <row r="41" spans="1:16" s="19" customFormat="1" ht="14.25" customHeight="1" x14ac:dyDescent="0.3">
      <c r="C41" s="39"/>
      <c r="J41" s="15"/>
      <c r="K41" s="15"/>
      <c r="L41" s="39"/>
      <c r="N41" s="54"/>
      <c r="P41" s="150"/>
    </row>
    <row r="42" spans="1:16" ht="14.5" thickBot="1" x14ac:dyDescent="0.35">
      <c r="A42" s="19"/>
      <c r="B42" s="19"/>
      <c r="C42" s="39"/>
      <c r="D42" s="19"/>
      <c r="E42" s="19"/>
      <c r="F42" s="19"/>
      <c r="G42" s="19"/>
      <c r="J42" s="20" t="s">
        <v>71</v>
      </c>
      <c r="K42" s="20"/>
      <c r="L42" s="39"/>
      <c r="M42" s="19"/>
      <c r="N42" s="55">
        <v>680928.99479999999</v>
      </c>
      <c r="O42" s="19"/>
      <c r="P42" s="151">
        <v>617170.15177999996</v>
      </c>
    </row>
    <row r="43" spans="1:16" ht="15.75" customHeight="1" thickTop="1" x14ac:dyDescent="0.3">
      <c r="J43" s="19"/>
      <c r="K43" s="19"/>
    </row>
  </sheetData>
  <pageMargins left="1.1417322834645669" right="1.1417322834645669" top="0.6692913385826772" bottom="0.51181102362204722" header="0.51181102362204722" footer="0.51181102362204722"/>
  <pageSetup paperSize="5" scale="89" firstPageNumber="7" orientation="landscape" useFirstPageNumber="1" r:id="rId1"/>
  <headerFooter alignWithMargins="0">
    <oddFooter>&amp;C&amp;"Times New Roman,Normal"&amp;P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154"/>
  <sheetViews>
    <sheetView showGridLines="0" zoomScaleNormal="100" workbookViewId="0">
      <selection activeCell="I1" sqref="I1"/>
    </sheetView>
  </sheetViews>
  <sheetFormatPr defaultColWidth="9.1796875" defaultRowHeight="14" x14ac:dyDescent="0.3"/>
  <cols>
    <col min="1" max="1" width="11.1796875" style="98" customWidth="1"/>
    <col min="2" max="2" width="13.54296875" style="99" bestFit="1" customWidth="1"/>
    <col min="3" max="3" width="64.6328125" style="100" customWidth="1"/>
    <col min="4" max="4" width="4.1796875" style="100" customWidth="1"/>
    <col min="5" max="6" width="5.81640625" style="100" customWidth="1"/>
    <col min="7" max="7" width="14.453125" style="100" customWidth="1"/>
    <col min="8" max="8" width="5.08984375" style="100" customWidth="1"/>
    <col min="9" max="9" width="14.453125" style="100" customWidth="1"/>
    <col min="10" max="16384" width="9.1796875" style="25"/>
  </cols>
  <sheetData>
    <row r="1" spans="1:9" s="5" customFormat="1" ht="20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5" customFormat="1" ht="14.25" customHeight="1" x14ac:dyDescent="0.3"/>
    <row r="3" spans="1:9" s="8" customFormat="1" ht="15.75" customHeight="1" x14ac:dyDescent="0.35">
      <c r="A3" s="6" t="s">
        <v>72</v>
      </c>
    </row>
    <row r="4" spans="1:9" s="8" customFormat="1" ht="15.75" customHeight="1" x14ac:dyDescent="0.35">
      <c r="A4" s="58" t="s">
        <v>73</v>
      </c>
      <c r="B4" s="58"/>
    </row>
    <row r="5" spans="1:9" s="8" customFormat="1" ht="15.75" customHeight="1" x14ac:dyDescent="0.35">
      <c r="A5" s="9" t="s">
        <v>35</v>
      </c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59"/>
      <c r="B6" s="59"/>
      <c r="C6" s="60"/>
      <c r="D6" s="60"/>
      <c r="E6" s="60" t="s">
        <v>74</v>
      </c>
      <c r="F6" s="60"/>
      <c r="G6" s="61">
        <v>46022</v>
      </c>
      <c r="H6" s="60"/>
      <c r="I6" s="61">
        <v>45657</v>
      </c>
    </row>
    <row r="7" spans="1:9" ht="14.15" customHeight="1" x14ac:dyDescent="0.3">
      <c r="A7" s="59"/>
      <c r="B7" s="59"/>
      <c r="C7" s="60"/>
      <c r="D7" s="60"/>
      <c r="E7" s="60"/>
      <c r="F7" s="60"/>
      <c r="G7" s="62"/>
      <c r="H7" s="60"/>
      <c r="I7" s="62"/>
    </row>
    <row r="8" spans="1:9" ht="14.15" customHeight="1" x14ac:dyDescent="0.3">
      <c r="A8" s="59"/>
      <c r="B8" s="59"/>
      <c r="C8" s="60"/>
      <c r="D8" s="60"/>
      <c r="E8" s="60"/>
      <c r="F8" s="60"/>
      <c r="G8" s="60"/>
      <c r="H8" s="60"/>
      <c r="I8" s="60"/>
    </row>
    <row r="9" spans="1:9" ht="14.15" customHeight="1" x14ac:dyDescent="0.3">
      <c r="A9" s="59"/>
      <c r="B9" s="59"/>
      <c r="C9" s="63" t="s">
        <v>75</v>
      </c>
      <c r="D9" s="63"/>
      <c r="E9" s="64"/>
      <c r="F9" s="63"/>
      <c r="G9" s="65">
        <v>307082</v>
      </c>
      <c r="H9" s="63"/>
      <c r="I9" s="66">
        <v>296627.97796000005</v>
      </c>
    </row>
    <row r="10" spans="1:9" ht="14.15" customHeight="1" x14ac:dyDescent="0.3">
      <c r="A10" s="59"/>
      <c r="B10" s="59"/>
      <c r="C10" s="67" t="s">
        <v>14</v>
      </c>
      <c r="D10" s="67"/>
      <c r="E10" s="64">
        <v>17</v>
      </c>
      <c r="F10" s="67"/>
      <c r="G10" s="68">
        <v>172485</v>
      </c>
      <c r="H10" s="67"/>
      <c r="I10" s="48">
        <v>197820</v>
      </c>
    </row>
    <row r="11" spans="1:9" ht="14.15" customHeight="1" x14ac:dyDescent="0.3">
      <c r="A11" s="59"/>
      <c r="B11" s="59"/>
      <c r="C11" s="67" t="s">
        <v>76</v>
      </c>
      <c r="D11" s="67"/>
      <c r="E11" s="64"/>
      <c r="F11" s="67"/>
      <c r="G11" s="68">
        <v>27800</v>
      </c>
      <c r="H11" s="67"/>
      <c r="I11" s="48">
        <v>25092</v>
      </c>
    </row>
    <row r="12" spans="1:9" ht="14.15" customHeight="1" x14ac:dyDescent="0.3">
      <c r="A12" s="59"/>
      <c r="B12" s="59"/>
      <c r="C12" s="67" t="s">
        <v>77</v>
      </c>
      <c r="D12" s="67"/>
      <c r="E12" s="64">
        <v>18</v>
      </c>
      <c r="F12" s="67"/>
      <c r="G12" s="68">
        <v>4596</v>
      </c>
      <c r="H12" s="67"/>
      <c r="I12" s="48">
        <v>1659</v>
      </c>
    </row>
    <row r="13" spans="1:9" ht="14.15" customHeight="1" x14ac:dyDescent="0.3">
      <c r="A13" s="59"/>
      <c r="B13" s="59"/>
      <c r="C13" s="67" t="s">
        <v>78</v>
      </c>
      <c r="D13" s="67"/>
      <c r="E13" s="64"/>
      <c r="F13" s="67"/>
      <c r="G13" s="68">
        <v>60733</v>
      </c>
      <c r="H13" s="67"/>
      <c r="I13" s="48">
        <v>72403</v>
      </c>
    </row>
    <row r="14" spans="1:9" ht="14.15" customHeight="1" x14ac:dyDescent="0.3">
      <c r="A14" s="59"/>
      <c r="B14" s="59"/>
      <c r="C14" s="67" t="s">
        <v>79</v>
      </c>
      <c r="D14" s="67"/>
      <c r="E14" s="64"/>
      <c r="F14" s="67"/>
      <c r="G14" s="51">
        <v>20554</v>
      </c>
      <c r="H14" s="67"/>
      <c r="I14" s="51">
        <v>-18440</v>
      </c>
    </row>
    <row r="15" spans="1:9" ht="14.15" customHeight="1" x14ac:dyDescent="0.3">
      <c r="A15" s="59"/>
      <c r="B15" s="59"/>
      <c r="C15" s="67" t="s">
        <v>80</v>
      </c>
      <c r="D15" s="67"/>
      <c r="E15" s="64"/>
      <c r="F15" s="67"/>
      <c r="G15" s="68">
        <v>20914</v>
      </c>
      <c r="H15" s="67"/>
      <c r="I15" s="48">
        <v>18094</v>
      </c>
    </row>
    <row r="16" spans="1:9" ht="14.15" customHeight="1" x14ac:dyDescent="0.3">
      <c r="A16" s="59"/>
      <c r="B16" s="59"/>
      <c r="C16" s="67"/>
      <c r="D16" s="67"/>
      <c r="E16" s="64"/>
      <c r="F16" s="67"/>
      <c r="G16" s="68"/>
      <c r="H16" s="67"/>
      <c r="I16" s="48"/>
    </row>
    <row r="17" spans="1:9" ht="14.15" customHeight="1" x14ac:dyDescent="0.3">
      <c r="A17" s="59"/>
      <c r="B17" s="59"/>
      <c r="C17" s="63" t="s">
        <v>81</v>
      </c>
      <c r="D17" s="63"/>
      <c r="E17" s="64"/>
      <c r="F17" s="63"/>
      <c r="G17" s="68"/>
      <c r="H17" s="63"/>
      <c r="I17" s="47"/>
    </row>
    <row r="18" spans="1:9" ht="14.15" customHeight="1" x14ac:dyDescent="0.3">
      <c r="A18" s="59"/>
      <c r="B18" s="59"/>
      <c r="C18" s="63" t="s">
        <v>82</v>
      </c>
      <c r="D18" s="63"/>
      <c r="E18" s="64"/>
      <c r="F18" s="63"/>
      <c r="G18" s="52">
        <v>-133359</v>
      </c>
      <c r="H18" s="69"/>
      <c r="I18" s="52">
        <v>-121742</v>
      </c>
    </row>
    <row r="19" spans="1:9" ht="14.15" customHeight="1" x14ac:dyDescent="0.3">
      <c r="A19" s="59"/>
      <c r="B19" s="59"/>
      <c r="C19" s="63" t="s">
        <v>83</v>
      </c>
      <c r="D19" s="63"/>
      <c r="E19" s="64">
        <v>20</v>
      </c>
      <c r="F19" s="63"/>
      <c r="G19" s="70">
        <v>-72650</v>
      </c>
      <c r="H19" s="69"/>
      <c r="I19" s="70">
        <v>-70263</v>
      </c>
    </row>
    <row r="20" spans="1:9" ht="14.15" customHeight="1" x14ac:dyDescent="0.3">
      <c r="A20" s="59"/>
      <c r="B20" s="59"/>
      <c r="C20" s="71" t="s">
        <v>84</v>
      </c>
      <c r="D20" s="71"/>
      <c r="E20" s="64"/>
      <c r="F20" s="71"/>
      <c r="G20" s="51">
        <v>-25242</v>
      </c>
      <c r="H20" s="72"/>
      <c r="I20" s="51">
        <v>-17319</v>
      </c>
    </row>
    <row r="21" spans="1:9" ht="14.15" customHeight="1" x14ac:dyDescent="0.3">
      <c r="A21" s="59"/>
      <c r="B21" s="59"/>
      <c r="C21" s="71" t="s">
        <v>85</v>
      </c>
      <c r="D21" s="71"/>
      <c r="E21" s="64"/>
      <c r="F21" s="71"/>
      <c r="G21" s="73">
        <v>-47408</v>
      </c>
      <c r="H21" s="72"/>
      <c r="I21" s="73">
        <v>-52944</v>
      </c>
    </row>
    <row r="22" spans="1:9" ht="14.15" customHeight="1" x14ac:dyDescent="0.3">
      <c r="A22" s="59"/>
      <c r="B22" s="59"/>
      <c r="C22" s="63" t="s">
        <v>86</v>
      </c>
      <c r="D22" s="63"/>
      <c r="E22" s="64">
        <v>20</v>
      </c>
      <c r="F22" s="63"/>
      <c r="G22" s="52">
        <v>-60709</v>
      </c>
      <c r="H22" s="69"/>
      <c r="I22" s="52">
        <v>-51479</v>
      </c>
    </row>
    <row r="23" spans="1:9" ht="14.15" customHeight="1" x14ac:dyDescent="0.3">
      <c r="A23" s="59"/>
      <c r="B23" s="59"/>
      <c r="C23" s="67" t="s">
        <v>87</v>
      </c>
      <c r="D23" s="67"/>
      <c r="E23" s="64"/>
      <c r="F23" s="71"/>
      <c r="G23" s="51">
        <v>-57095</v>
      </c>
      <c r="H23" s="72"/>
      <c r="I23" s="51">
        <v>-48155</v>
      </c>
    </row>
    <row r="24" spans="1:9" ht="14.15" customHeight="1" x14ac:dyDescent="0.3">
      <c r="A24" s="59"/>
      <c r="B24" s="59"/>
      <c r="C24" s="71" t="s">
        <v>88</v>
      </c>
      <c r="D24" s="71"/>
      <c r="E24" s="64"/>
      <c r="F24" s="71"/>
      <c r="G24" s="51">
        <v>-1477</v>
      </c>
      <c r="H24" s="72"/>
      <c r="I24" s="51">
        <v>-1212</v>
      </c>
    </row>
    <row r="25" spans="1:9" ht="14.15" customHeight="1" x14ac:dyDescent="0.3">
      <c r="A25" s="59"/>
      <c r="B25" s="59"/>
      <c r="C25" s="67" t="s">
        <v>89</v>
      </c>
      <c r="D25" s="67"/>
      <c r="E25" s="64"/>
      <c r="F25" s="71"/>
      <c r="G25" s="51">
        <v>-869</v>
      </c>
      <c r="H25" s="72"/>
      <c r="I25" s="51">
        <v>-874</v>
      </c>
    </row>
    <row r="26" spans="1:9" ht="14.15" customHeight="1" x14ac:dyDescent="0.3">
      <c r="A26" s="59"/>
      <c r="B26" s="59"/>
      <c r="C26" s="67" t="s">
        <v>90</v>
      </c>
      <c r="D26" s="67"/>
      <c r="E26" s="64"/>
      <c r="F26" s="71"/>
      <c r="G26" s="51">
        <v>-869</v>
      </c>
      <c r="H26" s="72"/>
      <c r="I26" s="51">
        <v>-874</v>
      </c>
    </row>
    <row r="27" spans="1:9" ht="14.15" customHeight="1" x14ac:dyDescent="0.3">
      <c r="A27" s="59"/>
      <c r="B27" s="59"/>
      <c r="C27" s="67" t="s">
        <v>91</v>
      </c>
      <c r="D27" s="67"/>
      <c r="E27" s="64"/>
      <c r="F27" s="71"/>
      <c r="G27" s="51">
        <v>-399</v>
      </c>
      <c r="H27" s="72"/>
      <c r="I27" s="51">
        <v>-364</v>
      </c>
    </row>
    <row r="28" spans="1:9" ht="14.15" customHeight="1" x14ac:dyDescent="0.3">
      <c r="A28" s="59"/>
      <c r="B28" s="59"/>
      <c r="C28" s="71"/>
      <c r="D28" s="71"/>
      <c r="E28" s="64"/>
      <c r="F28" s="71"/>
      <c r="G28" s="68"/>
      <c r="H28" s="71"/>
      <c r="I28" s="48"/>
    </row>
    <row r="29" spans="1:9" ht="14.15" customHeight="1" x14ac:dyDescent="0.3">
      <c r="A29" s="59"/>
      <c r="B29" s="59"/>
      <c r="C29" s="63" t="s">
        <v>92</v>
      </c>
      <c r="D29" s="63"/>
      <c r="E29" s="64">
        <v>20</v>
      </c>
      <c r="F29" s="63"/>
      <c r="G29" s="66">
        <v>173723</v>
      </c>
      <c r="H29" s="63"/>
      <c r="I29" s="66">
        <v>174886</v>
      </c>
    </row>
    <row r="30" spans="1:9" ht="14.15" customHeight="1" x14ac:dyDescent="0.3">
      <c r="A30" s="59"/>
      <c r="B30" s="59"/>
      <c r="C30" s="63"/>
      <c r="D30" s="63"/>
      <c r="E30" s="64"/>
      <c r="F30" s="63"/>
      <c r="G30" s="68"/>
      <c r="H30" s="63"/>
      <c r="I30" s="47"/>
    </row>
    <row r="31" spans="1:9" ht="14.15" customHeight="1" x14ac:dyDescent="0.3">
      <c r="A31" s="59"/>
      <c r="B31" s="59"/>
      <c r="C31" s="63" t="s">
        <v>93</v>
      </c>
      <c r="D31" s="63"/>
      <c r="E31" s="64">
        <v>20</v>
      </c>
      <c r="F31" s="63"/>
      <c r="G31" s="52">
        <v>-79185</v>
      </c>
      <c r="H31" s="69"/>
      <c r="I31" s="52">
        <v>-73251</v>
      </c>
    </row>
    <row r="32" spans="1:9" ht="14.15" customHeight="1" x14ac:dyDescent="0.3">
      <c r="A32" s="59"/>
      <c r="B32" s="59"/>
      <c r="C32" s="71" t="s">
        <v>94</v>
      </c>
      <c r="D32" s="71"/>
      <c r="E32" s="64"/>
      <c r="F32" s="71"/>
      <c r="G32" s="51">
        <v>-47153</v>
      </c>
      <c r="H32" s="72"/>
      <c r="I32" s="51">
        <v>-42867</v>
      </c>
    </row>
    <row r="33" spans="1:9" ht="14.15" customHeight="1" x14ac:dyDescent="0.3">
      <c r="A33" s="59"/>
      <c r="B33" s="59"/>
      <c r="C33" s="71" t="s">
        <v>95</v>
      </c>
      <c r="D33" s="71"/>
      <c r="E33" s="64"/>
      <c r="F33" s="71"/>
      <c r="G33" s="51">
        <v>-7295</v>
      </c>
      <c r="H33" s="72"/>
      <c r="I33" s="51">
        <v>-5783</v>
      </c>
    </row>
    <row r="34" spans="1:9" ht="14.15" customHeight="1" x14ac:dyDescent="0.3">
      <c r="A34" s="59"/>
      <c r="B34" s="59"/>
      <c r="C34" s="71" t="s">
        <v>96</v>
      </c>
      <c r="D34" s="71"/>
      <c r="E34" s="64"/>
      <c r="F34" s="71"/>
      <c r="G34" s="51">
        <v>-24737</v>
      </c>
      <c r="H34" s="72"/>
      <c r="I34" s="51">
        <v>-24601</v>
      </c>
    </row>
    <row r="35" spans="1:9" ht="14.15" customHeight="1" x14ac:dyDescent="0.3">
      <c r="A35" s="59"/>
      <c r="B35" s="59"/>
      <c r="C35" s="71"/>
      <c r="D35" s="71"/>
      <c r="E35" s="64"/>
      <c r="F35" s="71"/>
      <c r="G35" s="68"/>
      <c r="H35" s="71"/>
      <c r="I35" s="48"/>
    </row>
    <row r="36" spans="1:9" ht="14.15" customHeight="1" x14ac:dyDescent="0.3">
      <c r="A36" s="59"/>
      <c r="B36" s="59"/>
      <c r="C36" s="63" t="s">
        <v>97</v>
      </c>
      <c r="D36" s="63"/>
      <c r="E36" s="64"/>
      <c r="F36" s="63"/>
      <c r="G36" s="66">
        <v>94538</v>
      </c>
      <c r="H36" s="63"/>
      <c r="I36" s="66">
        <v>101635</v>
      </c>
    </row>
    <row r="37" spans="1:9" ht="14.15" customHeight="1" x14ac:dyDescent="0.3">
      <c r="A37" s="59"/>
      <c r="B37" s="59"/>
      <c r="C37" s="63"/>
      <c r="D37" s="63"/>
      <c r="E37" s="64"/>
      <c r="F37" s="63"/>
      <c r="G37" s="68"/>
      <c r="H37" s="63"/>
      <c r="I37" s="47"/>
    </row>
    <row r="38" spans="1:9" ht="14.15" customHeight="1" x14ac:dyDescent="0.3">
      <c r="A38" s="59"/>
      <c r="B38" s="59"/>
      <c r="C38" s="63" t="s">
        <v>98</v>
      </c>
      <c r="D38" s="63"/>
      <c r="E38" s="64"/>
      <c r="F38" s="63"/>
      <c r="G38" s="52">
        <v>-77936</v>
      </c>
      <c r="H38" s="50"/>
      <c r="I38" s="52">
        <v>-69233</v>
      </c>
    </row>
    <row r="39" spans="1:9" ht="14.15" customHeight="1" x14ac:dyDescent="0.3">
      <c r="A39" s="59"/>
      <c r="B39" s="59"/>
      <c r="C39" s="71" t="s">
        <v>99</v>
      </c>
      <c r="D39" s="71"/>
      <c r="E39" s="64"/>
      <c r="F39" s="71"/>
      <c r="G39" s="51">
        <v>-34565</v>
      </c>
      <c r="H39" s="72"/>
      <c r="I39" s="51">
        <v>-33115</v>
      </c>
    </row>
    <row r="40" spans="1:9" ht="14.15" customHeight="1" x14ac:dyDescent="0.3">
      <c r="A40" s="59"/>
      <c r="B40" s="59"/>
      <c r="C40" s="71" t="s">
        <v>100</v>
      </c>
      <c r="D40" s="71"/>
      <c r="E40" s="64"/>
      <c r="F40" s="71"/>
      <c r="G40" s="51">
        <v>-16343</v>
      </c>
      <c r="H40" s="72"/>
      <c r="I40" s="51">
        <v>-15416</v>
      </c>
    </row>
    <row r="41" spans="1:9" ht="14.15" customHeight="1" x14ac:dyDescent="0.3">
      <c r="A41" s="59"/>
      <c r="B41" s="59"/>
      <c r="C41" s="71" t="s">
        <v>101</v>
      </c>
      <c r="D41" s="71"/>
      <c r="E41" s="64"/>
      <c r="F41" s="71"/>
      <c r="G41" s="51">
        <v>-1403</v>
      </c>
      <c r="H41" s="72"/>
      <c r="I41" s="51">
        <v>-1437</v>
      </c>
    </row>
    <row r="42" spans="1:9" ht="14.15" customHeight="1" x14ac:dyDescent="0.3">
      <c r="A42" s="59"/>
      <c r="B42" s="59"/>
      <c r="C42" s="71" t="s">
        <v>102</v>
      </c>
      <c r="D42" s="71"/>
      <c r="E42" s="64"/>
      <c r="F42" s="71"/>
      <c r="G42" s="51">
        <v>-30</v>
      </c>
      <c r="H42" s="72"/>
      <c r="I42" s="51">
        <v>-29</v>
      </c>
    </row>
    <row r="43" spans="1:9" ht="14.15" customHeight="1" x14ac:dyDescent="0.3">
      <c r="A43" s="59"/>
      <c r="B43" s="59"/>
      <c r="C43" s="71" t="s">
        <v>103</v>
      </c>
      <c r="D43" s="71"/>
      <c r="E43" s="64"/>
      <c r="F43" s="71"/>
      <c r="G43" s="51">
        <v>-765</v>
      </c>
      <c r="H43" s="72"/>
      <c r="I43" s="51">
        <v>-845</v>
      </c>
    </row>
    <row r="44" spans="1:9" ht="14.15" customHeight="1" x14ac:dyDescent="0.3">
      <c r="A44" s="59"/>
      <c r="B44" s="59"/>
      <c r="C44" s="71" t="s">
        <v>104</v>
      </c>
      <c r="D44" s="71"/>
      <c r="E44" s="64"/>
      <c r="F44" s="71"/>
      <c r="G44" s="51">
        <v>-21</v>
      </c>
      <c r="H44" s="72"/>
      <c r="I44" s="51">
        <v>-20</v>
      </c>
    </row>
    <row r="45" spans="1:9" ht="14.15" customHeight="1" x14ac:dyDescent="0.3">
      <c r="A45" s="59"/>
      <c r="B45" s="59"/>
      <c r="C45" s="71" t="s">
        <v>105</v>
      </c>
      <c r="D45" s="71"/>
      <c r="E45" s="64"/>
      <c r="F45" s="71"/>
      <c r="G45" s="51">
        <v>-349</v>
      </c>
      <c r="H45" s="72"/>
      <c r="I45" s="51">
        <v>-439</v>
      </c>
    </row>
    <row r="46" spans="1:9" ht="14.15" customHeight="1" x14ac:dyDescent="0.3">
      <c r="A46" s="59"/>
      <c r="B46" s="59"/>
      <c r="C46" s="71" t="s">
        <v>106</v>
      </c>
      <c r="D46" s="71"/>
      <c r="E46" s="64"/>
      <c r="F46" s="71"/>
      <c r="G46" s="51">
        <v>-1749</v>
      </c>
      <c r="H46" s="72"/>
      <c r="I46" s="51">
        <v>-1327</v>
      </c>
    </row>
    <row r="47" spans="1:9" ht="14.15" customHeight="1" x14ac:dyDescent="0.3">
      <c r="A47" s="59"/>
      <c r="B47" s="59"/>
      <c r="C47" s="71" t="s">
        <v>107</v>
      </c>
      <c r="D47" s="71"/>
      <c r="E47" s="64"/>
      <c r="F47" s="71"/>
      <c r="G47" s="51">
        <v>-13470</v>
      </c>
      <c r="H47" s="72"/>
      <c r="I47" s="51">
        <v>-18998</v>
      </c>
    </row>
    <row r="48" spans="1:9" ht="14.15" customHeight="1" x14ac:dyDescent="0.3">
      <c r="A48" s="59"/>
      <c r="B48" s="59"/>
      <c r="C48" s="71" t="s">
        <v>108</v>
      </c>
      <c r="D48" s="71"/>
      <c r="E48" s="64"/>
      <c r="F48" s="71"/>
      <c r="G48" s="51">
        <v>-13854</v>
      </c>
      <c r="H48" s="72"/>
      <c r="I48" s="51">
        <v>-12345</v>
      </c>
    </row>
    <row r="49" spans="1:9" ht="14.15" customHeight="1" x14ac:dyDescent="0.3">
      <c r="A49" s="59"/>
      <c r="B49" s="59"/>
      <c r="C49" s="71" t="s">
        <v>109</v>
      </c>
      <c r="D49" s="71"/>
      <c r="E49" s="64"/>
      <c r="F49" s="71"/>
      <c r="G49" s="51">
        <v>-331</v>
      </c>
      <c r="H49" s="72"/>
      <c r="I49" s="51">
        <v>-331</v>
      </c>
    </row>
    <row r="50" spans="1:9" ht="14.15" customHeight="1" x14ac:dyDescent="0.3">
      <c r="A50" s="59"/>
      <c r="B50" s="59"/>
      <c r="C50" s="71" t="s">
        <v>110</v>
      </c>
      <c r="D50" s="71"/>
      <c r="E50" s="64"/>
      <c r="F50" s="71"/>
      <c r="G50" s="68">
        <v>1333</v>
      </c>
      <c r="H50" s="72"/>
      <c r="I50" s="51">
        <v>1563</v>
      </c>
    </row>
    <row r="51" spans="1:9" ht="14.15" customHeight="1" x14ac:dyDescent="0.3">
      <c r="A51" s="59"/>
      <c r="B51" s="59"/>
      <c r="C51" s="71" t="s">
        <v>111</v>
      </c>
      <c r="D51" s="71"/>
      <c r="E51" s="64"/>
      <c r="F51" s="71"/>
      <c r="G51" s="68">
        <v>1405</v>
      </c>
      <c r="H51" s="72"/>
      <c r="I51" s="51">
        <v>9346</v>
      </c>
    </row>
    <row r="52" spans="1:9" ht="14.15" customHeight="1" x14ac:dyDescent="0.3">
      <c r="A52" s="59"/>
      <c r="B52" s="59"/>
      <c r="C52" s="71" t="s">
        <v>112</v>
      </c>
      <c r="D52" s="71"/>
      <c r="E52" s="64"/>
      <c r="F52" s="71"/>
      <c r="G52" s="51">
        <v>-3323</v>
      </c>
      <c r="H52" s="72"/>
      <c r="I52" s="51">
        <v>-3118</v>
      </c>
    </row>
    <row r="53" spans="1:9" s="75" customFormat="1" ht="14.15" customHeight="1" x14ac:dyDescent="0.3">
      <c r="A53" s="74"/>
      <c r="B53" s="74"/>
      <c r="C53" s="71" t="s">
        <v>113</v>
      </c>
      <c r="D53" s="71"/>
      <c r="E53" s="64"/>
      <c r="F53" s="71"/>
      <c r="G53" s="68">
        <v>9175</v>
      </c>
      <c r="H53" s="72"/>
      <c r="I53" s="51">
        <v>11378</v>
      </c>
    </row>
    <row r="54" spans="1:9" s="75" customFormat="1" ht="14.15" customHeight="1" x14ac:dyDescent="0.3">
      <c r="A54" s="74"/>
      <c r="B54" s="74"/>
      <c r="C54" s="71" t="s">
        <v>114</v>
      </c>
      <c r="D54" s="71"/>
      <c r="E54" s="64"/>
      <c r="F54" s="71"/>
      <c r="G54" s="51">
        <v>-3646</v>
      </c>
      <c r="H54" s="72"/>
      <c r="I54" s="51">
        <v>-4100</v>
      </c>
    </row>
    <row r="55" spans="1:9" ht="14.15" customHeight="1" x14ac:dyDescent="0.3">
      <c r="A55" s="59"/>
      <c r="B55" s="59"/>
      <c r="C55" s="71"/>
      <c r="D55" s="71"/>
      <c r="E55" s="64"/>
      <c r="F55" s="71"/>
      <c r="G55" s="68"/>
      <c r="H55" s="71"/>
      <c r="I55" s="48"/>
    </row>
    <row r="56" spans="1:9" ht="14.15" customHeight="1" x14ac:dyDescent="0.3">
      <c r="A56" s="59"/>
      <c r="B56" s="59"/>
      <c r="C56" s="63" t="s">
        <v>115</v>
      </c>
      <c r="D56" s="63"/>
      <c r="E56" s="64"/>
      <c r="F56" s="63"/>
      <c r="G56" s="65">
        <v>16602</v>
      </c>
      <c r="H56" s="63"/>
      <c r="I56" s="52">
        <v>32402</v>
      </c>
    </row>
    <row r="57" spans="1:9" ht="14.15" customHeight="1" x14ac:dyDescent="0.3">
      <c r="A57" s="59"/>
      <c r="B57" s="59"/>
      <c r="C57" s="63" t="s">
        <v>15</v>
      </c>
      <c r="D57" s="63"/>
      <c r="E57" s="64"/>
      <c r="F57" s="63"/>
      <c r="G57" s="76">
        <v>19427</v>
      </c>
      <c r="H57" s="63"/>
      <c r="I57" s="77">
        <v>16351</v>
      </c>
    </row>
    <row r="58" spans="1:9" ht="14.15" customHeight="1" x14ac:dyDescent="0.3">
      <c r="A58" s="59"/>
      <c r="B58" s="78"/>
      <c r="C58" s="71" t="s">
        <v>116</v>
      </c>
      <c r="D58" s="71"/>
      <c r="E58" s="64"/>
      <c r="F58" s="71"/>
      <c r="G58" s="68">
        <v>31827</v>
      </c>
      <c r="H58" s="71"/>
      <c r="I58" s="48">
        <v>26847</v>
      </c>
    </row>
    <row r="59" spans="1:9" ht="14.15" customHeight="1" x14ac:dyDescent="0.3">
      <c r="A59" s="59"/>
      <c r="B59" s="78"/>
      <c r="C59" s="71" t="s">
        <v>117</v>
      </c>
      <c r="D59" s="71"/>
      <c r="E59" s="64"/>
      <c r="F59" s="71"/>
      <c r="G59" s="51">
        <v>-12400</v>
      </c>
      <c r="H59" s="72"/>
      <c r="I59" s="51">
        <v>-10496</v>
      </c>
    </row>
    <row r="60" spans="1:9" ht="14.15" customHeight="1" x14ac:dyDescent="0.3">
      <c r="A60" s="59"/>
      <c r="B60" s="59"/>
      <c r="C60" s="71"/>
      <c r="D60" s="71"/>
      <c r="E60" s="64"/>
      <c r="F60" s="71"/>
      <c r="G60" s="68"/>
      <c r="H60" s="71"/>
      <c r="I60" s="48"/>
    </row>
    <row r="61" spans="1:9" ht="14.15" customHeight="1" x14ac:dyDescent="0.3">
      <c r="A61" s="59"/>
      <c r="B61" s="79"/>
      <c r="C61" s="80" t="s">
        <v>118</v>
      </c>
      <c r="D61" s="80"/>
      <c r="E61" s="64"/>
      <c r="F61" s="80"/>
      <c r="G61" s="81">
        <v>36029</v>
      </c>
      <c r="H61" s="80"/>
      <c r="I61" s="47">
        <v>48753</v>
      </c>
    </row>
    <row r="62" spans="1:9" ht="14.15" customHeight="1" x14ac:dyDescent="0.3">
      <c r="A62" s="59"/>
      <c r="B62" s="79"/>
      <c r="C62" s="80"/>
      <c r="D62" s="80"/>
      <c r="E62" s="64"/>
      <c r="F62" s="80"/>
      <c r="G62" s="68"/>
      <c r="H62" s="80"/>
      <c r="I62" s="47"/>
    </row>
    <row r="63" spans="1:9" ht="14.15" customHeight="1" x14ac:dyDescent="0.3">
      <c r="A63" s="59"/>
      <c r="B63" s="59"/>
      <c r="C63" s="59" t="s">
        <v>119</v>
      </c>
      <c r="D63" s="59"/>
      <c r="E63" s="82">
        <v>10</v>
      </c>
      <c r="F63" s="59"/>
      <c r="G63" s="83">
        <v>-8346</v>
      </c>
      <c r="H63" s="84"/>
      <c r="I63" s="83">
        <v>-11928</v>
      </c>
    </row>
    <row r="64" spans="1:9" ht="14.15" customHeight="1" x14ac:dyDescent="0.3">
      <c r="A64" s="59"/>
      <c r="B64" s="59"/>
      <c r="C64" s="59" t="s">
        <v>120</v>
      </c>
      <c r="D64" s="59"/>
      <c r="E64" s="82">
        <v>10</v>
      </c>
      <c r="F64" s="59"/>
      <c r="G64" s="83">
        <v>-3075</v>
      </c>
      <c r="H64" s="84"/>
      <c r="I64" s="83">
        <v>-4418</v>
      </c>
    </row>
    <row r="65" spans="1:9" s="88" customFormat="1" ht="14.15" customHeight="1" x14ac:dyDescent="0.3">
      <c r="A65" s="85"/>
      <c r="B65" s="85"/>
      <c r="C65" s="85" t="s">
        <v>121</v>
      </c>
      <c r="D65" s="85"/>
      <c r="E65" s="86">
        <v>10</v>
      </c>
      <c r="F65" s="85"/>
      <c r="G65" s="87">
        <v>1312</v>
      </c>
      <c r="H65" s="85"/>
      <c r="I65" s="87">
        <v>-249</v>
      </c>
    </row>
    <row r="66" spans="1:9" ht="14.15" customHeight="1" x14ac:dyDescent="0.3">
      <c r="A66" s="59"/>
      <c r="B66" s="59"/>
      <c r="C66" s="71"/>
      <c r="D66" s="71"/>
      <c r="E66" s="64"/>
      <c r="F66" s="71"/>
      <c r="G66" s="89"/>
      <c r="H66" s="71"/>
      <c r="I66" s="48"/>
    </row>
    <row r="67" spans="1:9" ht="14.15" customHeight="1" x14ac:dyDescent="0.3">
      <c r="A67" s="59"/>
      <c r="B67" s="59"/>
      <c r="C67" s="71"/>
      <c r="D67" s="71"/>
      <c r="E67" s="64"/>
      <c r="F67" s="71"/>
      <c r="G67" s="90"/>
      <c r="H67" s="71"/>
      <c r="I67" s="53"/>
    </row>
    <row r="68" spans="1:9" s="88" customFormat="1" ht="14.15" customHeight="1" thickBot="1" x14ac:dyDescent="0.35">
      <c r="A68" s="85"/>
      <c r="B68" s="85"/>
      <c r="C68" s="91" t="s">
        <v>16</v>
      </c>
      <c r="D68" s="91"/>
      <c r="E68" s="92"/>
      <c r="F68" s="91"/>
      <c r="G68" s="93">
        <v>25920</v>
      </c>
      <c r="H68" s="91"/>
      <c r="I68" s="94">
        <v>32158</v>
      </c>
    </row>
    <row r="69" spans="1:9" ht="14.15" customHeight="1" thickTop="1" x14ac:dyDescent="0.3">
      <c r="A69" s="59"/>
      <c r="B69" s="59"/>
      <c r="C69" s="95"/>
      <c r="D69" s="95"/>
      <c r="E69" s="96"/>
      <c r="F69" s="95"/>
      <c r="G69" s="97"/>
      <c r="H69" s="95"/>
      <c r="I69" s="97"/>
    </row>
    <row r="70" spans="1:9" x14ac:dyDescent="0.3">
      <c r="A70" s="59"/>
      <c r="B70" s="59"/>
      <c r="C70" s="59"/>
      <c r="D70" s="59"/>
      <c r="E70" s="82"/>
      <c r="F70" s="59"/>
      <c r="G70" s="59"/>
      <c r="H70" s="59"/>
      <c r="I70" s="59"/>
    </row>
    <row r="71" spans="1:9" x14ac:dyDescent="0.3">
      <c r="A71" s="59"/>
      <c r="B71" s="59"/>
      <c r="C71" s="59"/>
      <c r="D71" s="59"/>
      <c r="E71" s="82"/>
      <c r="F71" s="59"/>
      <c r="G71" s="59"/>
      <c r="H71" s="59"/>
      <c r="I71" s="59"/>
    </row>
    <row r="72" spans="1:9" x14ac:dyDescent="0.3">
      <c r="A72" s="59"/>
      <c r="B72" s="59"/>
      <c r="C72" s="59"/>
      <c r="D72" s="59"/>
      <c r="E72" s="82"/>
      <c r="F72" s="59"/>
      <c r="G72" s="59"/>
      <c r="H72" s="59"/>
      <c r="I72" s="59"/>
    </row>
    <row r="73" spans="1:9" x14ac:dyDescent="0.3">
      <c r="A73" s="59"/>
      <c r="B73" s="59"/>
      <c r="C73" s="59"/>
      <c r="D73" s="59"/>
      <c r="E73" s="82"/>
      <c r="F73" s="59"/>
      <c r="G73" s="59"/>
      <c r="H73" s="59"/>
      <c r="I73" s="59"/>
    </row>
    <row r="74" spans="1:9" x14ac:dyDescent="0.3">
      <c r="A74" s="59"/>
      <c r="B74" s="59"/>
      <c r="C74" s="59"/>
      <c r="D74" s="59"/>
      <c r="E74" s="82"/>
      <c r="F74" s="59"/>
      <c r="G74" s="59"/>
      <c r="H74" s="59"/>
      <c r="I74" s="59"/>
    </row>
    <row r="75" spans="1:9" x14ac:dyDescent="0.3">
      <c r="A75" s="59"/>
      <c r="B75" s="59"/>
      <c r="C75" s="59"/>
      <c r="D75" s="59"/>
      <c r="E75" s="82"/>
      <c r="F75" s="59"/>
      <c r="G75" s="59"/>
      <c r="H75" s="59"/>
      <c r="I75" s="59"/>
    </row>
    <row r="76" spans="1:9" x14ac:dyDescent="0.3">
      <c r="A76" s="59"/>
      <c r="B76" s="59"/>
      <c r="C76" s="59"/>
      <c r="D76" s="59"/>
      <c r="E76" s="82"/>
      <c r="F76" s="59"/>
      <c r="G76" s="59"/>
      <c r="H76" s="59"/>
      <c r="I76" s="59"/>
    </row>
    <row r="77" spans="1:9" x14ac:dyDescent="0.3">
      <c r="A77" s="59"/>
      <c r="B77" s="59"/>
      <c r="C77" s="59"/>
      <c r="D77" s="59"/>
      <c r="E77" s="82"/>
      <c r="F77" s="59"/>
      <c r="G77" s="59"/>
      <c r="H77" s="59"/>
      <c r="I77" s="59"/>
    </row>
    <row r="78" spans="1:9" x14ac:dyDescent="0.3">
      <c r="A78" s="59"/>
      <c r="B78" s="59"/>
      <c r="C78" s="59"/>
      <c r="D78" s="59"/>
      <c r="E78" s="82"/>
      <c r="F78" s="59"/>
      <c r="G78" s="59"/>
      <c r="H78" s="59"/>
      <c r="I78" s="59"/>
    </row>
    <row r="79" spans="1:9" x14ac:dyDescent="0.3">
      <c r="A79" s="59"/>
      <c r="B79" s="59"/>
      <c r="C79" s="59"/>
      <c r="D79" s="59"/>
      <c r="E79" s="82"/>
      <c r="F79" s="59"/>
      <c r="G79" s="59"/>
      <c r="H79" s="59"/>
      <c r="I79" s="59"/>
    </row>
    <row r="80" spans="1:9" x14ac:dyDescent="0.3">
      <c r="A80" s="59"/>
      <c r="B80" s="59"/>
      <c r="C80" s="59"/>
      <c r="D80" s="59"/>
      <c r="E80" s="82"/>
      <c r="F80" s="59"/>
      <c r="G80" s="59"/>
      <c r="H80" s="59"/>
      <c r="I80" s="59"/>
    </row>
    <row r="81" spans="1:9" x14ac:dyDescent="0.3">
      <c r="A81" s="59"/>
      <c r="B81" s="59"/>
      <c r="C81" s="59"/>
      <c r="D81" s="59"/>
      <c r="E81" s="82"/>
      <c r="F81" s="59"/>
      <c r="G81" s="59"/>
      <c r="H81" s="59"/>
      <c r="I81" s="59"/>
    </row>
    <row r="82" spans="1:9" x14ac:dyDescent="0.3">
      <c r="A82" s="59"/>
      <c r="B82" s="59"/>
      <c r="C82" s="59"/>
      <c r="D82" s="59"/>
      <c r="E82" s="82"/>
      <c r="F82" s="59"/>
      <c r="G82" s="59"/>
      <c r="H82" s="59"/>
      <c r="I82" s="59"/>
    </row>
    <row r="83" spans="1:9" x14ac:dyDescent="0.3">
      <c r="A83" s="59"/>
      <c r="B83" s="59"/>
      <c r="C83" s="59"/>
      <c r="D83" s="59"/>
      <c r="E83" s="82"/>
      <c r="F83" s="59"/>
      <c r="G83" s="59"/>
      <c r="H83" s="59"/>
      <c r="I83" s="59"/>
    </row>
    <row r="84" spans="1:9" x14ac:dyDescent="0.3">
      <c r="A84" s="59"/>
      <c r="B84" s="59"/>
      <c r="C84" s="59"/>
      <c r="D84" s="59"/>
      <c r="E84" s="82"/>
      <c r="F84" s="59"/>
      <c r="G84" s="59"/>
      <c r="H84" s="59"/>
      <c r="I84" s="59"/>
    </row>
    <row r="85" spans="1:9" x14ac:dyDescent="0.3">
      <c r="A85" s="59"/>
      <c r="B85" s="59"/>
      <c r="C85" s="59"/>
      <c r="D85" s="59"/>
      <c r="E85" s="82"/>
      <c r="F85" s="59"/>
      <c r="G85" s="59"/>
      <c r="H85" s="59"/>
      <c r="I85" s="59"/>
    </row>
    <row r="86" spans="1:9" x14ac:dyDescent="0.3">
      <c r="A86" s="59"/>
      <c r="B86" s="59"/>
      <c r="C86" s="59"/>
      <c r="D86" s="59"/>
      <c r="E86" s="82"/>
      <c r="F86" s="59"/>
      <c r="G86" s="59"/>
      <c r="H86" s="59"/>
      <c r="I86" s="59"/>
    </row>
    <row r="87" spans="1:9" x14ac:dyDescent="0.3">
      <c r="A87" s="59"/>
      <c r="B87" s="59"/>
      <c r="C87" s="59"/>
      <c r="D87" s="59"/>
      <c r="E87" s="82"/>
      <c r="F87" s="59"/>
      <c r="G87" s="59"/>
      <c r="H87" s="59"/>
      <c r="I87" s="59"/>
    </row>
    <row r="88" spans="1:9" x14ac:dyDescent="0.3">
      <c r="A88" s="59"/>
      <c r="B88" s="59"/>
      <c r="C88" s="59"/>
      <c r="D88" s="59"/>
      <c r="E88" s="82"/>
      <c r="F88" s="59"/>
      <c r="G88" s="59"/>
      <c r="H88" s="59"/>
      <c r="I88" s="59"/>
    </row>
    <row r="89" spans="1:9" x14ac:dyDescent="0.3">
      <c r="A89" s="59"/>
      <c r="B89" s="59"/>
      <c r="C89" s="59"/>
      <c r="D89" s="59"/>
      <c r="E89" s="82"/>
      <c r="F89" s="59"/>
      <c r="G89" s="59"/>
      <c r="H89" s="59"/>
      <c r="I89" s="59"/>
    </row>
    <row r="90" spans="1:9" x14ac:dyDescent="0.3">
      <c r="A90" s="59"/>
      <c r="B90" s="59"/>
      <c r="C90" s="59"/>
      <c r="D90" s="59"/>
      <c r="E90" s="82"/>
      <c r="F90" s="59"/>
      <c r="G90" s="59"/>
      <c r="H90" s="59"/>
      <c r="I90" s="59"/>
    </row>
    <row r="91" spans="1:9" x14ac:dyDescent="0.3">
      <c r="A91" s="59"/>
      <c r="B91" s="59"/>
      <c r="C91" s="59"/>
      <c r="D91" s="59"/>
      <c r="E91" s="82"/>
      <c r="F91" s="59"/>
      <c r="G91" s="59"/>
      <c r="H91" s="59"/>
      <c r="I91" s="59"/>
    </row>
    <row r="92" spans="1:9" x14ac:dyDescent="0.3">
      <c r="A92" s="59"/>
      <c r="B92" s="59"/>
      <c r="C92" s="59"/>
      <c r="D92" s="59"/>
      <c r="E92" s="82"/>
      <c r="F92" s="59"/>
      <c r="G92" s="59"/>
      <c r="H92" s="59"/>
      <c r="I92" s="59"/>
    </row>
    <row r="93" spans="1:9" x14ac:dyDescent="0.3">
      <c r="A93" s="59"/>
      <c r="B93" s="59"/>
      <c r="C93" s="59"/>
      <c r="D93" s="59"/>
      <c r="E93" s="82"/>
      <c r="F93" s="59"/>
      <c r="G93" s="59"/>
      <c r="H93" s="59"/>
      <c r="I93" s="59"/>
    </row>
    <row r="94" spans="1:9" x14ac:dyDescent="0.3">
      <c r="A94" s="59"/>
      <c r="B94" s="59"/>
      <c r="C94" s="59"/>
      <c r="D94" s="59"/>
      <c r="E94" s="82"/>
      <c r="F94" s="59"/>
      <c r="G94" s="59"/>
      <c r="H94" s="59"/>
      <c r="I94" s="59"/>
    </row>
    <row r="95" spans="1:9" x14ac:dyDescent="0.3">
      <c r="A95" s="59"/>
      <c r="B95" s="59"/>
      <c r="C95" s="59"/>
      <c r="D95" s="59"/>
      <c r="E95" s="82"/>
      <c r="F95" s="59"/>
      <c r="G95" s="59"/>
      <c r="H95" s="59"/>
      <c r="I95" s="59"/>
    </row>
    <row r="96" spans="1:9" x14ac:dyDescent="0.3">
      <c r="A96" s="59"/>
      <c r="B96" s="59"/>
      <c r="C96" s="59"/>
      <c r="D96" s="59"/>
      <c r="E96" s="82"/>
      <c r="F96" s="59"/>
      <c r="G96" s="59"/>
      <c r="H96" s="59"/>
      <c r="I96" s="59"/>
    </row>
    <row r="97" spans="1:9" x14ac:dyDescent="0.3">
      <c r="A97" s="59"/>
      <c r="B97" s="59"/>
      <c r="C97" s="59"/>
      <c r="D97" s="59"/>
      <c r="E97" s="82"/>
      <c r="F97" s="59"/>
      <c r="G97" s="59"/>
      <c r="H97" s="59"/>
      <c r="I97" s="59"/>
    </row>
    <row r="98" spans="1:9" x14ac:dyDescent="0.3">
      <c r="A98" s="59"/>
      <c r="B98" s="59"/>
      <c r="C98" s="59"/>
      <c r="D98" s="59"/>
      <c r="E98" s="82"/>
      <c r="F98" s="59"/>
      <c r="G98" s="59"/>
      <c r="H98" s="59"/>
      <c r="I98" s="59"/>
    </row>
    <row r="99" spans="1:9" x14ac:dyDescent="0.3">
      <c r="A99" s="59"/>
      <c r="B99" s="59"/>
      <c r="C99" s="59"/>
      <c r="D99" s="59"/>
      <c r="E99" s="82"/>
      <c r="F99" s="59"/>
      <c r="G99" s="59"/>
      <c r="H99" s="59"/>
      <c r="I99" s="59"/>
    </row>
    <row r="100" spans="1:9" x14ac:dyDescent="0.3">
      <c r="A100" s="59"/>
      <c r="B100" s="59"/>
      <c r="C100" s="59"/>
      <c r="D100" s="59"/>
      <c r="E100" s="82"/>
      <c r="F100" s="59"/>
      <c r="G100" s="59"/>
      <c r="H100" s="59"/>
      <c r="I100" s="59"/>
    </row>
    <row r="101" spans="1:9" x14ac:dyDescent="0.3">
      <c r="A101" s="59"/>
      <c r="B101" s="59"/>
      <c r="C101" s="59"/>
      <c r="D101" s="59"/>
      <c r="E101" s="82"/>
      <c r="F101" s="59"/>
      <c r="G101" s="59"/>
      <c r="H101" s="59"/>
      <c r="I101" s="59"/>
    </row>
    <row r="102" spans="1:9" x14ac:dyDescent="0.3">
      <c r="A102" s="59"/>
      <c r="B102" s="59"/>
      <c r="C102" s="59"/>
      <c r="D102" s="59"/>
      <c r="E102" s="82"/>
      <c r="F102" s="59"/>
      <c r="G102" s="59"/>
      <c r="H102" s="59"/>
      <c r="I102" s="59"/>
    </row>
    <row r="103" spans="1:9" x14ac:dyDescent="0.3">
      <c r="A103" s="59"/>
      <c r="B103" s="59"/>
      <c r="C103" s="59"/>
      <c r="D103" s="59"/>
      <c r="E103" s="82"/>
      <c r="F103" s="59"/>
      <c r="G103" s="59"/>
      <c r="H103" s="59"/>
      <c r="I103" s="59"/>
    </row>
    <row r="104" spans="1:9" x14ac:dyDescent="0.3">
      <c r="A104" s="59"/>
      <c r="B104" s="59"/>
      <c r="C104" s="59"/>
      <c r="D104" s="59"/>
      <c r="E104" s="82"/>
      <c r="F104" s="59"/>
      <c r="G104" s="59"/>
      <c r="H104" s="59"/>
      <c r="I104" s="59"/>
    </row>
    <row r="105" spans="1:9" x14ac:dyDescent="0.3">
      <c r="A105" s="59"/>
      <c r="B105" s="59"/>
      <c r="C105" s="59"/>
      <c r="D105" s="59"/>
      <c r="E105" s="82"/>
      <c r="F105" s="59"/>
      <c r="G105" s="59"/>
      <c r="H105" s="59"/>
      <c r="I105" s="59"/>
    </row>
    <row r="106" spans="1:9" x14ac:dyDescent="0.3">
      <c r="A106" s="59"/>
      <c r="B106" s="59"/>
      <c r="C106" s="59"/>
      <c r="D106" s="59"/>
      <c r="E106" s="82"/>
      <c r="F106" s="59"/>
      <c r="G106" s="59"/>
      <c r="H106" s="59"/>
      <c r="I106" s="59"/>
    </row>
    <row r="107" spans="1:9" x14ac:dyDescent="0.3">
      <c r="A107" s="59"/>
      <c r="B107" s="59"/>
      <c r="C107" s="59"/>
      <c r="D107" s="59"/>
      <c r="E107" s="82"/>
      <c r="F107" s="59"/>
      <c r="G107" s="59"/>
      <c r="H107" s="59"/>
      <c r="I107" s="59"/>
    </row>
    <row r="108" spans="1:9" x14ac:dyDescent="0.3">
      <c r="A108" s="59"/>
      <c r="B108" s="59"/>
      <c r="C108" s="59"/>
      <c r="D108" s="59"/>
      <c r="E108" s="82"/>
      <c r="F108" s="59"/>
      <c r="G108" s="59"/>
      <c r="H108" s="59"/>
      <c r="I108" s="59"/>
    </row>
    <row r="109" spans="1:9" x14ac:dyDescent="0.3">
      <c r="A109" s="59"/>
      <c r="B109" s="59"/>
      <c r="C109" s="59"/>
      <c r="D109" s="59"/>
      <c r="E109" s="82"/>
      <c r="F109" s="59"/>
      <c r="G109" s="59"/>
      <c r="H109" s="59"/>
      <c r="I109" s="59"/>
    </row>
    <row r="110" spans="1:9" x14ac:dyDescent="0.3">
      <c r="A110" s="59"/>
      <c r="B110" s="59"/>
      <c r="C110" s="59"/>
      <c r="D110" s="59"/>
      <c r="E110" s="82"/>
      <c r="F110" s="59"/>
      <c r="G110" s="59"/>
      <c r="H110" s="59"/>
      <c r="I110" s="59"/>
    </row>
    <row r="111" spans="1:9" x14ac:dyDescent="0.3">
      <c r="A111" s="59"/>
      <c r="B111" s="59"/>
      <c r="C111" s="59"/>
      <c r="D111" s="59"/>
      <c r="E111" s="82"/>
      <c r="F111" s="59"/>
      <c r="G111" s="59"/>
      <c r="H111" s="59"/>
      <c r="I111" s="59"/>
    </row>
    <row r="112" spans="1:9" x14ac:dyDescent="0.3">
      <c r="A112" s="59"/>
      <c r="B112" s="59"/>
      <c r="C112" s="59"/>
      <c r="D112" s="59"/>
      <c r="E112" s="82"/>
      <c r="F112" s="59"/>
      <c r="G112" s="59"/>
      <c r="H112" s="59"/>
      <c r="I112" s="59"/>
    </row>
    <row r="113" spans="1:9" x14ac:dyDescent="0.3">
      <c r="A113" s="59"/>
      <c r="B113" s="59"/>
      <c r="C113" s="59"/>
      <c r="D113" s="59"/>
      <c r="E113" s="82"/>
      <c r="F113" s="59"/>
      <c r="G113" s="59"/>
      <c r="H113" s="59"/>
      <c r="I113" s="59"/>
    </row>
    <row r="114" spans="1:9" x14ac:dyDescent="0.3">
      <c r="A114" s="59"/>
      <c r="B114" s="59"/>
      <c r="C114" s="59"/>
      <c r="D114" s="59"/>
      <c r="E114" s="82"/>
      <c r="F114" s="59"/>
      <c r="G114" s="59"/>
      <c r="H114" s="59"/>
      <c r="I114" s="59"/>
    </row>
    <row r="115" spans="1:9" x14ac:dyDescent="0.3">
      <c r="A115" s="59"/>
      <c r="B115" s="59"/>
      <c r="C115" s="59"/>
      <c r="D115" s="59"/>
      <c r="E115" s="82"/>
      <c r="F115" s="59"/>
      <c r="G115" s="59"/>
      <c r="H115" s="59"/>
      <c r="I115" s="59"/>
    </row>
    <row r="116" spans="1:9" x14ac:dyDescent="0.3">
      <c r="A116" s="59"/>
      <c r="B116" s="59"/>
      <c r="C116" s="59"/>
      <c r="D116" s="59"/>
      <c r="E116" s="82"/>
      <c r="F116" s="59"/>
      <c r="G116" s="59"/>
      <c r="H116" s="59"/>
      <c r="I116" s="59"/>
    </row>
    <row r="117" spans="1:9" x14ac:dyDescent="0.3">
      <c r="A117" s="59"/>
      <c r="B117" s="59"/>
      <c r="C117" s="59"/>
      <c r="D117" s="59"/>
      <c r="E117" s="82"/>
      <c r="F117" s="59"/>
      <c r="G117" s="59"/>
      <c r="H117" s="59"/>
      <c r="I117" s="59"/>
    </row>
    <row r="118" spans="1:9" x14ac:dyDescent="0.3">
      <c r="A118" s="59"/>
      <c r="B118" s="59"/>
      <c r="C118" s="59"/>
      <c r="D118" s="59"/>
      <c r="E118" s="82"/>
      <c r="F118" s="59"/>
      <c r="G118" s="59"/>
      <c r="H118" s="59"/>
      <c r="I118" s="59"/>
    </row>
    <row r="119" spans="1:9" x14ac:dyDescent="0.3">
      <c r="A119" s="59"/>
      <c r="B119" s="59"/>
      <c r="C119" s="59"/>
      <c r="D119" s="59"/>
      <c r="E119" s="82"/>
      <c r="F119" s="59"/>
      <c r="G119" s="59"/>
      <c r="H119" s="59"/>
      <c r="I119" s="59"/>
    </row>
    <row r="120" spans="1:9" x14ac:dyDescent="0.3">
      <c r="A120" s="59"/>
      <c r="B120" s="59"/>
      <c r="C120" s="59"/>
      <c r="D120" s="59"/>
      <c r="E120" s="82"/>
      <c r="F120" s="59"/>
      <c r="G120" s="59"/>
      <c r="H120" s="59"/>
      <c r="I120" s="59"/>
    </row>
    <row r="121" spans="1:9" x14ac:dyDescent="0.3">
      <c r="A121" s="59"/>
      <c r="B121" s="59"/>
      <c r="C121" s="59"/>
      <c r="D121" s="59"/>
      <c r="E121" s="82"/>
      <c r="F121" s="59"/>
      <c r="G121" s="59"/>
      <c r="H121" s="59"/>
      <c r="I121" s="59"/>
    </row>
    <row r="122" spans="1:9" x14ac:dyDescent="0.3">
      <c r="A122" s="59"/>
      <c r="B122" s="59"/>
      <c r="C122" s="59"/>
      <c r="D122" s="59"/>
      <c r="E122" s="82"/>
      <c r="F122" s="59"/>
      <c r="G122" s="59"/>
      <c r="H122" s="59"/>
      <c r="I122" s="59"/>
    </row>
    <row r="123" spans="1:9" x14ac:dyDescent="0.3">
      <c r="A123" s="59"/>
      <c r="B123" s="59"/>
      <c r="C123" s="59"/>
      <c r="D123" s="59"/>
      <c r="E123" s="82"/>
      <c r="F123" s="59"/>
      <c r="G123" s="59"/>
      <c r="H123" s="59"/>
      <c r="I123" s="59"/>
    </row>
    <row r="124" spans="1:9" x14ac:dyDescent="0.3">
      <c r="A124" s="59"/>
      <c r="B124" s="59"/>
      <c r="C124" s="59"/>
      <c r="D124" s="59"/>
      <c r="E124" s="82"/>
      <c r="F124" s="59"/>
      <c r="G124" s="59"/>
      <c r="H124" s="59"/>
      <c r="I124" s="59"/>
    </row>
    <row r="125" spans="1:9" x14ac:dyDescent="0.3">
      <c r="A125" s="59"/>
      <c r="B125" s="59"/>
      <c r="C125" s="59"/>
      <c r="D125" s="59"/>
      <c r="E125" s="82"/>
      <c r="F125" s="59"/>
      <c r="G125" s="59"/>
      <c r="H125" s="59"/>
      <c r="I125" s="59"/>
    </row>
    <row r="126" spans="1:9" x14ac:dyDescent="0.3">
      <c r="A126" s="59"/>
      <c r="B126" s="59"/>
      <c r="C126" s="59"/>
      <c r="D126" s="59"/>
      <c r="E126" s="82"/>
      <c r="F126" s="59"/>
      <c r="G126" s="59"/>
      <c r="H126" s="59"/>
      <c r="I126" s="59"/>
    </row>
    <row r="127" spans="1:9" x14ac:dyDescent="0.3">
      <c r="A127" s="59"/>
      <c r="B127" s="59"/>
      <c r="C127" s="59"/>
      <c r="D127" s="59"/>
      <c r="E127" s="82"/>
      <c r="F127" s="59"/>
      <c r="G127" s="59"/>
      <c r="H127" s="59"/>
      <c r="I127" s="59"/>
    </row>
    <row r="128" spans="1:9" x14ac:dyDescent="0.3">
      <c r="A128" s="59"/>
      <c r="B128" s="59"/>
      <c r="C128" s="59"/>
      <c r="D128" s="59"/>
      <c r="E128" s="82"/>
      <c r="F128" s="59"/>
      <c r="G128" s="59"/>
      <c r="H128" s="59"/>
      <c r="I128" s="59"/>
    </row>
    <row r="129" spans="1:9" x14ac:dyDescent="0.3">
      <c r="A129" s="59"/>
      <c r="B129" s="59"/>
      <c r="C129" s="59"/>
      <c r="D129" s="59"/>
      <c r="E129" s="82"/>
      <c r="F129" s="59"/>
      <c r="G129" s="59"/>
      <c r="H129" s="59"/>
      <c r="I129" s="59"/>
    </row>
    <row r="130" spans="1:9" x14ac:dyDescent="0.3">
      <c r="A130" s="59"/>
      <c r="B130" s="59"/>
      <c r="C130" s="59"/>
      <c r="D130" s="59"/>
      <c r="E130" s="82"/>
      <c r="F130" s="59"/>
      <c r="G130" s="59"/>
      <c r="H130" s="59"/>
      <c r="I130" s="59"/>
    </row>
    <row r="131" spans="1:9" x14ac:dyDescent="0.3">
      <c r="A131" s="59"/>
      <c r="B131" s="59"/>
      <c r="C131" s="59"/>
      <c r="D131" s="59"/>
      <c r="E131" s="82"/>
      <c r="F131" s="59"/>
      <c r="G131" s="59"/>
      <c r="H131" s="59"/>
      <c r="I131" s="59"/>
    </row>
    <row r="132" spans="1:9" x14ac:dyDescent="0.3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x14ac:dyDescent="0.3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x14ac:dyDescent="0.3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x14ac:dyDescent="0.3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x14ac:dyDescent="0.3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x14ac:dyDescent="0.3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x14ac:dyDescent="0.3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x14ac:dyDescent="0.3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x14ac:dyDescent="0.3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x14ac:dyDescent="0.3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x14ac:dyDescent="0.3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x14ac:dyDescent="0.3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x14ac:dyDescent="0.3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x14ac:dyDescent="0.3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x14ac:dyDescent="0.3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x14ac:dyDescent="0.3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x14ac:dyDescent="0.3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x14ac:dyDescent="0.3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x14ac:dyDescent="0.3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x14ac:dyDescent="0.3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x14ac:dyDescent="0.3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x14ac:dyDescent="0.3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x14ac:dyDescent="0.3">
      <c r="A154" s="59"/>
      <c r="B154" s="59"/>
      <c r="C154" s="59"/>
      <c r="D154" s="59"/>
      <c r="E154" s="59"/>
      <c r="F154" s="59"/>
      <c r="G154" s="59"/>
      <c r="H154" s="59"/>
      <c r="I154" s="59"/>
    </row>
  </sheetData>
  <pageMargins left="1.1417322834645669" right="1.1417322834645669" top="0.6692913385826772" bottom="0.51181102362204722" header="0.51181102362204722" footer="0.51181102362204722"/>
  <pageSetup paperSize="9" scale="66" firstPageNumber="8" orientation="portrait" useFirstPageNumber="1" r:id="rId1"/>
  <headerFooter scaleWithDoc="0" alignWithMargins="0">
    <oddFooter>&amp;C&amp;"Times New Roman,Normal"&amp;P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54"/>
  <sheetViews>
    <sheetView showGridLines="0" workbookViewId="0">
      <selection activeCell="B17" sqref="B17"/>
    </sheetView>
  </sheetViews>
  <sheetFormatPr defaultColWidth="9.1796875" defaultRowHeight="14" x14ac:dyDescent="0.3"/>
  <cols>
    <col min="1" max="1" width="91.6328125" style="137" customWidth="1"/>
    <col min="2" max="2" width="12" style="137" customWidth="1"/>
    <col min="3" max="3" width="5.36328125" style="136" customWidth="1"/>
    <col min="4" max="4" width="12" style="137" customWidth="1"/>
    <col min="5" max="16384" width="9.1796875" style="59"/>
  </cols>
  <sheetData>
    <row r="1" spans="1:4" s="104" customFormat="1" ht="20" x14ac:dyDescent="0.3">
      <c r="A1" s="1" t="s">
        <v>0</v>
      </c>
      <c r="B1" s="1"/>
      <c r="C1" s="1"/>
      <c r="D1" s="1"/>
    </row>
    <row r="2" spans="1:4" s="104" customFormat="1" ht="14.25" customHeight="1" x14ac:dyDescent="0.3">
      <c r="B2" s="103"/>
      <c r="D2" s="103"/>
    </row>
    <row r="3" spans="1:4" s="104" customFormat="1" ht="15.75" customHeight="1" x14ac:dyDescent="0.3">
      <c r="A3" s="6" t="s">
        <v>135</v>
      </c>
      <c r="B3" s="103"/>
      <c r="D3" s="103"/>
    </row>
    <row r="4" spans="1:4" s="104" customFormat="1" ht="15.75" customHeight="1" x14ac:dyDescent="0.3">
      <c r="A4" s="132" t="s">
        <v>73</v>
      </c>
      <c r="B4" s="132"/>
    </row>
    <row r="5" spans="1:4" s="104" customFormat="1" ht="15.75" customHeight="1" x14ac:dyDescent="0.3">
      <c r="A5" s="133" t="s">
        <v>35</v>
      </c>
      <c r="B5" s="134"/>
      <c r="C5" s="134"/>
      <c r="D5" s="134"/>
    </row>
    <row r="6" spans="1:4" ht="15.5" x14ac:dyDescent="0.35">
      <c r="A6" s="135"/>
      <c r="B6" s="135"/>
      <c r="D6" s="135"/>
    </row>
    <row r="7" spans="1:4" ht="14.25" customHeight="1" x14ac:dyDescent="0.3">
      <c r="A7" s="136"/>
      <c r="B7" s="136"/>
      <c r="D7" s="136"/>
    </row>
    <row r="8" spans="1:4" ht="14.25" customHeight="1" x14ac:dyDescent="0.3">
      <c r="B8" s="138">
        <v>46022</v>
      </c>
      <c r="C8" s="139"/>
      <c r="D8" s="138">
        <v>45657</v>
      </c>
    </row>
    <row r="9" spans="1:4" ht="14.25" customHeight="1" x14ac:dyDescent="0.3">
      <c r="C9" s="140"/>
      <c r="D9" s="141"/>
    </row>
    <row r="10" spans="1:4" ht="14.25" customHeight="1" x14ac:dyDescent="0.3">
      <c r="C10" s="140"/>
    </row>
    <row r="11" spans="1:4" ht="14.25" customHeight="1" x14ac:dyDescent="0.3">
      <c r="A11" s="142" t="s">
        <v>136</v>
      </c>
      <c r="B11" s="143">
        <v>25920</v>
      </c>
      <c r="D11" s="143">
        <v>32158</v>
      </c>
    </row>
    <row r="12" spans="1:4" ht="14.25" customHeight="1" x14ac:dyDescent="0.3"/>
    <row r="13" spans="1:4" ht="14.25" customHeight="1" x14ac:dyDescent="0.3">
      <c r="A13" s="142" t="s">
        <v>17</v>
      </c>
    </row>
    <row r="14" spans="1:4" ht="14.25" customHeight="1" x14ac:dyDescent="0.3">
      <c r="A14" s="137" t="s">
        <v>137</v>
      </c>
      <c r="B14" s="144">
        <v>414</v>
      </c>
      <c r="C14" s="145"/>
      <c r="D14" s="144">
        <v>445</v>
      </c>
    </row>
    <row r="15" spans="1:4" ht="14.25" customHeight="1" x14ac:dyDescent="0.3">
      <c r="C15" s="145"/>
    </row>
    <row r="16" spans="1:4" ht="14.25" customHeight="1" x14ac:dyDescent="0.3"/>
    <row r="17" spans="1:4" ht="14.25" customHeight="1" thickBot="1" x14ac:dyDescent="0.35">
      <c r="A17" s="142" t="s">
        <v>138</v>
      </c>
      <c r="B17" s="146">
        <f>SUM(B11+B14)</f>
        <v>26334</v>
      </c>
      <c r="D17" s="146">
        <f>SUM(D11:D14)</f>
        <v>32603</v>
      </c>
    </row>
    <row r="18" spans="1:4" ht="14.25" customHeight="1" thickTop="1" x14ac:dyDescent="0.3">
      <c r="A18" s="142"/>
    </row>
    <row r="19" spans="1:4" ht="14.25" customHeight="1" x14ac:dyDescent="0.3">
      <c r="A19" s="142"/>
      <c r="B19" s="142"/>
      <c r="D19" s="142"/>
    </row>
    <row r="20" spans="1:4" ht="14.25" customHeight="1" x14ac:dyDescent="0.3"/>
    <row r="21" spans="1:4" ht="14.25" customHeight="1" x14ac:dyDescent="0.3"/>
    <row r="22" spans="1:4" ht="14.25" customHeight="1" x14ac:dyDescent="0.3">
      <c r="C22" s="137"/>
    </row>
    <row r="23" spans="1:4" ht="14.25" customHeight="1" x14ac:dyDescent="0.3">
      <c r="C23" s="137"/>
    </row>
    <row r="24" spans="1:4" ht="14.25" customHeight="1" x14ac:dyDescent="0.3"/>
    <row r="25" spans="1:4" ht="14.25" customHeight="1" x14ac:dyDescent="0.3"/>
    <row r="26" spans="1:4" ht="14.25" customHeight="1" x14ac:dyDescent="0.3"/>
    <row r="27" spans="1:4" ht="14.25" customHeight="1" x14ac:dyDescent="0.3"/>
    <row r="28" spans="1:4" ht="14.25" customHeight="1" x14ac:dyDescent="0.3"/>
    <row r="29" spans="1:4" ht="14.25" customHeight="1" x14ac:dyDescent="0.3"/>
    <row r="30" spans="1:4" ht="14.25" customHeight="1" x14ac:dyDescent="0.3"/>
    <row r="31" spans="1:4" ht="14.25" customHeight="1" x14ac:dyDescent="0.3"/>
    <row r="32" spans="1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32"/>
  <sheetViews>
    <sheetView showGridLines="0" topLeftCell="A16" zoomScaleNormal="100" zoomScaleSheetLayoutView="100" workbookViewId="0">
      <selection activeCell="N29" sqref="N29"/>
    </sheetView>
  </sheetViews>
  <sheetFormatPr defaultColWidth="9.1796875" defaultRowHeight="14" x14ac:dyDescent="0.3"/>
  <cols>
    <col min="1" max="1" width="65.54296875" style="104" customWidth="1"/>
    <col min="2" max="2" width="15.6328125" style="103" customWidth="1"/>
    <col min="3" max="3" width="2.6328125" style="103" customWidth="1"/>
    <col min="4" max="4" width="15.6328125" style="103" customWidth="1"/>
    <col min="5" max="5" width="2.6328125" style="103" customWidth="1"/>
    <col min="6" max="6" width="15.6328125" style="103" customWidth="1"/>
    <col min="7" max="7" width="2.6328125" style="103" customWidth="1"/>
    <col min="8" max="8" width="15.6328125" style="103" customWidth="1"/>
    <col min="9" max="9" width="2.6328125" style="103" customWidth="1"/>
    <col min="10" max="10" width="15.6328125" style="103" customWidth="1"/>
    <col min="11" max="11" width="2.6328125" style="103" customWidth="1"/>
    <col min="12" max="12" width="15.6328125" style="103" customWidth="1"/>
    <col min="13" max="13" width="2.6328125" style="103" customWidth="1"/>
    <col min="14" max="14" width="15.6328125" style="103" customWidth="1"/>
    <col min="15" max="16384" width="9.1796875" style="104"/>
  </cols>
  <sheetData>
    <row r="1" spans="1:14" ht="20" x14ac:dyDescent="0.4">
      <c r="A1" s="1" t="s">
        <v>0</v>
      </c>
      <c r="B1" s="101"/>
      <c r="C1" s="101"/>
      <c r="D1" s="101"/>
      <c r="E1" s="102"/>
      <c r="F1" s="102"/>
      <c r="G1" s="102"/>
      <c r="H1" s="102"/>
      <c r="I1" s="102"/>
      <c r="J1" s="102"/>
    </row>
    <row r="2" spans="1:14" ht="14.25" customHeight="1" x14ac:dyDescent="0.3">
      <c r="C2" s="104"/>
    </row>
    <row r="3" spans="1:14" s="106" customFormat="1" ht="18" x14ac:dyDescent="0.35">
      <c r="A3" s="6" t="s">
        <v>122</v>
      </c>
      <c r="B3" s="105"/>
      <c r="C3" s="105"/>
      <c r="D3" s="105"/>
      <c r="K3" s="107"/>
      <c r="L3" s="107"/>
      <c r="M3" s="107"/>
      <c r="N3" s="107"/>
    </row>
    <row r="4" spans="1:14" s="106" customFormat="1" ht="18" x14ac:dyDescent="0.35">
      <c r="A4" s="58" t="s">
        <v>73</v>
      </c>
      <c r="B4" s="58"/>
      <c r="C4" s="58"/>
      <c r="D4" s="58"/>
      <c r="K4" s="107"/>
      <c r="L4" s="107"/>
      <c r="M4" s="107"/>
      <c r="N4" s="107"/>
    </row>
    <row r="5" spans="1:14" s="106" customFormat="1" ht="17.5" x14ac:dyDescent="0.35">
      <c r="A5" s="9" t="s">
        <v>35</v>
      </c>
      <c r="B5" s="108"/>
      <c r="C5" s="108"/>
      <c r="D5" s="108"/>
      <c r="K5" s="107"/>
      <c r="L5" s="107"/>
      <c r="M5" s="107"/>
      <c r="N5" s="107"/>
    </row>
    <row r="6" spans="1:14" ht="14.25" customHeight="1" x14ac:dyDescent="0.3"/>
    <row r="7" spans="1:14" ht="14.25" customHeight="1" x14ac:dyDescent="0.3"/>
    <row r="8" spans="1:14" ht="45.75" customHeight="1" x14ac:dyDescent="0.3">
      <c r="A8" s="109"/>
      <c r="B8" s="110" t="s">
        <v>12</v>
      </c>
      <c r="C8" s="111"/>
      <c r="D8" s="110" t="s">
        <v>123</v>
      </c>
      <c r="E8" s="110"/>
      <c r="F8" s="110" t="s">
        <v>124</v>
      </c>
      <c r="G8" s="110"/>
      <c r="H8" s="110" t="s">
        <v>17</v>
      </c>
      <c r="I8" s="110"/>
      <c r="J8" s="110" t="s">
        <v>125</v>
      </c>
      <c r="K8" s="110"/>
      <c r="L8" s="110" t="s">
        <v>126</v>
      </c>
      <c r="M8" s="110"/>
      <c r="N8" s="112" t="s">
        <v>18</v>
      </c>
    </row>
    <row r="9" spans="1:14" ht="10.5" customHeight="1" x14ac:dyDescent="0.3">
      <c r="A9" s="109"/>
      <c r="B9" s="113"/>
      <c r="C9" s="114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5"/>
    </row>
    <row r="10" spans="1:14" ht="14.25" customHeight="1" x14ac:dyDescent="0.3">
      <c r="A10" s="116"/>
      <c r="B10" s="117"/>
      <c r="C10" s="117"/>
      <c r="D10" s="118"/>
      <c r="E10" s="118"/>
      <c r="F10" s="118"/>
      <c r="G10" s="118"/>
      <c r="H10" s="118"/>
      <c r="I10" s="118"/>
      <c r="J10" s="119"/>
      <c r="K10" s="118"/>
      <c r="L10" s="118"/>
      <c r="M10" s="118"/>
      <c r="N10" s="120"/>
    </row>
    <row r="11" spans="1:14" ht="14.25" customHeight="1" x14ac:dyDescent="0.3">
      <c r="A11" s="116" t="s">
        <v>21</v>
      </c>
      <c r="B11" s="121">
        <v>222950</v>
      </c>
      <c r="C11" s="118"/>
      <c r="D11" s="121">
        <v>29333</v>
      </c>
      <c r="E11" s="118"/>
      <c r="F11" s="121">
        <v>33485</v>
      </c>
      <c r="G11" s="118"/>
      <c r="H11" s="121">
        <v>2700</v>
      </c>
      <c r="I11" s="118"/>
      <c r="J11" s="43">
        <v>15109</v>
      </c>
      <c r="K11" s="118"/>
      <c r="L11" s="121">
        <v>87140</v>
      </c>
      <c r="M11" s="118"/>
      <c r="N11" s="121">
        <v>390717</v>
      </c>
    </row>
    <row r="12" spans="1:14" ht="14.25" customHeight="1" x14ac:dyDescent="0.3">
      <c r="A12" s="116"/>
      <c r="B12" s="118"/>
      <c r="C12" s="118"/>
      <c r="D12" s="118"/>
      <c r="E12" s="118"/>
      <c r="F12" s="118"/>
      <c r="G12" s="118"/>
      <c r="H12" s="118"/>
      <c r="I12" s="118"/>
      <c r="J12" s="122"/>
      <c r="K12" s="118"/>
      <c r="L12" s="118"/>
      <c r="M12" s="118"/>
      <c r="N12" s="120"/>
    </row>
    <row r="13" spans="1:14" ht="14.25" customHeight="1" x14ac:dyDescent="0.3">
      <c r="A13" s="104" t="s">
        <v>127</v>
      </c>
      <c r="B13" s="117" t="s">
        <v>3</v>
      </c>
      <c r="C13" s="117"/>
      <c r="D13" s="118" t="s">
        <v>3</v>
      </c>
      <c r="E13" s="118"/>
      <c r="F13" s="103" t="s">
        <v>3</v>
      </c>
      <c r="G13" s="118"/>
      <c r="H13" s="123">
        <v>445</v>
      </c>
      <c r="I13" s="118"/>
      <c r="J13" s="118" t="s">
        <v>3</v>
      </c>
      <c r="K13" s="118"/>
      <c r="L13" s="118" t="s">
        <v>3</v>
      </c>
      <c r="M13" s="118"/>
      <c r="N13" s="124">
        <v>445</v>
      </c>
    </row>
    <row r="14" spans="1:14" ht="14.25" customHeight="1" x14ac:dyDescent="0.3">
      <c r="A14" s="104" t="s">
        <v>19</v>
      </c>
      <c r="B14" s="117" t="s">
        <v>3</v>
      </c>
      <c r="C14" s="117"/>
      <c r="D14" s="118">
        <v>3392</v>
      </c>
      <c r="E14" s="118"/>
      <c r="F14" s="118" t="s">
        <v>3</v>
      </c>
      <c r="G14" s="118"/>
      <c r="H14" s="118" t="s">
        <v>3</v>
      </c>
      <c r="I14" s="118"/>
      <c r="J14" s="118" t="s">
        <v>3</v>
      </c>
      <c r="K14" s="118"/>
      <c r="L14" s="118" t="s">
        <v>3</v>
      </c>
      <c r="M14" s="118"/>
      <c r="N14" s="121">
        <v>3392</v>
      </c>
    </row>
    <row r="15" spans="1:14" s="5" customFormat="1" ht="14.25" customHeight="1" x14ac:dyDescent="0.3">
      <c r="A15" s="5" t="s">
        <v>20</v>
      </c>
      <c r="B15" s="117" t="s">
        <v>3</v>
      </c>
      <c r="C15" s="117"/>
      <c r="D15" s="118" t="s">
        <v>3</v>
      </c>
      <c r="E15" s="118"/>
      <c r="F15" s="123">
        <v>-17309</v>
      </c>
      <c r="G15" s="118"/>
      <c r="H15" s="118" t="s">
        <v>3</v>
      </c>
      <c r="I15" s="118"/>
      <c r="J15" s="118" t="s">
        <v>3</v>
      </c>
      <c r="K15" s="118"/>
      <c r="L15" s="125" t="s">
        <v>3</v>
      </c>
      <c r="M15" s="122"/>
      <c r="N15" s="126">
        <v>-17309</v>
      </c>
    </row>
    <row r="16" spans="1:14" ht="14.25" customHeight="1" x14ac:dyDescent="0.3">
      <c r="A16" s="104" t="s">
        <v>128</v>
      </c>
      <c r="B16" s="117" t="s">
        <v>3</v>
      </c>
      <c r="C16" s="117"/>
      <c r="D16" s="118" t="s">
        <v>3</v>
      </c>
      <c r="E16" s="118"/>
      <c r="F16" s="118" t="s">
        <v>3</v>
      </c>
      <c r="G16" s="118"/>
      <c r="H16" s="118" t="s">
        <v>3</v>
      </c>
      <c r="I16" s="118"/>
      <c r="J16" s="118" t="s">
        <v>3</v>
      </c>
      <c r="K16" s="118"/>
      <c r="L16" s="118">
        <v>32158</v>
      </c>
      <c r="M16" s="118"/>
      <c r="N16" s="121">
        <v>32158</v>
      </c>
    </row>
    <row r="17" spans="1:14" ht="14.25" customHeight="1" x14ac:dyDescent="0.3">
      <c r="A17" s="104" t="s">
        <v>129</v>
      </c>
      <c r="B17" s="117"/>
      <c r="C17" s="117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21"/>
    </row>
    <row r="18" spans="1:14" ht="14.25" customHeight="1" x14ac:dyDescent="0.3">
      <c r="A18" s="104" t="s">
        <v>130</v>
      </c>
      <c r="B18" s="117" t="s">
        <v>3</v>
      </c>
      <c r="C18" s="117"/>
      <c r="D18" s="118" t="s">
        <v>3</v>
      </c>
      <c r="E18" s="118"/>
      <c r="F18" s="118" t="s">
        <v>3</v>
      </c>
      <c r="G18" s="118"/>
      <c r="H18" s="118" t="s">
        <v>3</v>
      </c>
      <c r="I18" s="118"/>
      <c r="J18" s="123">
        <v>1619</v>
      </c>
      <c r="K18" s="118"/>
      <c r="L18" s="123">
        <v>-1619</v>
      </c>
      <c r="M18" s="118"/>
      <c r="N18" s="121" t="s">
        <v>3</v>
      </c>
    </row>
    <row r="19" spans="1:14" s="5" customFormat="1" ht="14.25" customHeight="1" x14ac:dyDescent="0.3">
      <c r="A19" s="5" t="s">
        <v>131</v>
      </c>
      <c r="B19" s="122" t="s">
        <v>3</v>
      </c>
      <c r="C19" s="122"/>
      <c r="D19" s="122" t="s">
        <v>3</v>
      </c>
      <c r="E19" s="122"/>
      <c r="F19" s="122" t="s">
        <v>3</v>
      </c>
      <c r="G19" s="122"/>
      <c r="H19" s="122" t="s">
        <v>3</v>
      </c>
      <c r="I19" s="122"/>
      <c r="J19" s="122" t="s">
        <v>3</v>
      </c>
      <c r="K19" s="122"/>
      <c r="L19" s="125">
        <v>-560</v>
      </c>
      <c r="M19" s="122"/>
      <c r="N19" s="126">
        <v>-560</v>
      </c>
    </row>
    <row r="20" spans="1:14" ht="14.25" customHeight="1" x14ac:dyDescent="0.3">
      <c r="A20" s="104" t="s">
        <v>132</v>
      </c>
      <c r="B20" s="117" t="s">
        <v>3</v>
      </c>
      <c r="C20" s="117"/>
      <c r="D20" s="118" t="s">
        <v>3</v>
      </c>
      <c r="E20" s="118"/>
      <c r="F20" s="118" t="s">
        <v>3</v>
      </c>
      <c r="G20" s="118"/>
      <c r="H20" s="118" t="s">
        <v>3</v>
      </c>
      <c r="I20" s="118"/>
      <c r="J20" s="118" t="s">
        <v>3</v>
      </c>
      <c r="K20" s="118"/>
      <c r="L20" s="123">
        <v>-8389</v>
      </c>
      <c r="M20" s="118"/>
      <c r="N20" s="124">
        <v>-8389</v>
      </c>
    </row>
    <row r="22" spans="1:14" ht="14.25" customHeight="1" thickBot="1" x14ac:dyDescent="0.35">
      <c r="A22" s="116" t="s">
        <v>22</v>
      </c>
      <c r="B22" s="127">
        <v>222950</v>
      </c>
      <c r="C22" s="127"/>
      <c r="D22" s="127">
        <v>32725</v>
      </c>
      <c r="E22" s="127"/>
      <c r="F22" s="127">
        <v>16176</v>
      </c>
      <c r="G22" s="127"/>
      <c r="H22" s="127">
        <v>3145</v>
      </c>
      <c r="I22" s="127"/>
      <c r="J22" s="127">
        <v>16728</v>
      </c>
      <c r="K22" s="127"/>
      <c r="L22" s="127">
        <v>108730</v>
      </c>
      <c r="M22" s="127"/>
      <c r="N22" s="127">
        <v>400454</v>
      </c>
    </row>
    <row r="23" spans="1:14" ht="14.25" customHeight="1" thickTop="1" x14ac:dyDescent="0.3">
      <c r="A23" s="116"/>
      <c r="B23" s="117"/>
      <c r="C23" s="117"/>
      <c r="D23" s="118"/>
      <c r="E23" s="118"/>
      <c r="F23" s="118"/>
      <c r="G23" s="118"/>
      <c r="H23" s="118"/>
      <c r="I23" s="118"/>
      <c r="J23" s="119"/>
      <c r="K23" s="118"/>
      <c r="L23" s="118"/>
      <c r="M23" s="118"/>
      <c r="N23" s="120"/>
    </row>
    <row r="24" spans="1:14" ht="14.25" customHeight="1" x14ac:dyDescent="0.3">
      <c r="A24" s="104" t="s">
        <v>127</v>
      </c>
      <c r="B24" s="117" t="s">
        <v>3</v>
      </c>
      <c r="C24" s="117"/>
      <c r="D24" s="118" t="s">
        <v>3</v>
      </c>
      <c r="E24" s="118"/>
      <c r="F24" s="118" t="s">
        <v>3</v>
      </c>
      <c r="G24" s="118"/>
      <c r="H24" s="118">
        <v>414</v>
      </c>
      <c r="I24" s="118"/>
      <c r="J24" s="119" t="s">
        <v>3</v>
      </c>
      <c r="K24" s="118"/>
      <c r="L24" s="123" t="s">
        <v>3</v>
      </c>
      <c r="M24" s="118"/>
      <c r="N24" s="124">
        <v>414</v>
      </c>
    </row>
    <row r="25" spans="1:14" ht="14.25" customHeight="1" x14ac:dyDescent="0.3">
      <c r="A25" s="104" t="s">
        <v>19</v>
      </c>
      <c r="B25" s="117" t="s">
        <v>3</v>
      </c>
      <c r="C25" s="117"/>
      <c r="D25" s="118">
        <v>2863</v>
      </c>
      <c r="E25" s="118"/>
      <c r="F25" s="118" t="s">
        <v>3</v>
      </c>
      <c r="G25" s="118"/>
      <c r="H25" s="118" t="s">
        <v>3</v>
      </c>
      <c r="I25" s="118"/>
      <c r="J25" s="119" t="s">
        <v>3</v>
      </c>
      <c r="K25" s="118"/>
      <c r="L25" s="118" t="s">
        <v>3</v>
      </c>
      <c r="M25" s="118"/>
      <c r="N25" s="121">
        <v>2863</v>
      </c>
    </row>
    <row r="26" spans="1:14" ht="14.25" customHeight="1" x14ac:dyDescent="0.3">
      <c r="A26" s="5" t="s">
        <v>133</v>
      </c>
      <c r="B26" s="117" t="s">
        <v>3</v>
      </c>
      <c r="C26" s="117"/>
      <c r="D26" s="118" t="s">
        <v>3</v>
      </c>
      <c r="E26" s="118"/>
      <c r="F26" s="118">
        <v>40338</v>
      </c>
      <c r="G26" s="118"/>
      <c r="H26" s="118" t="s">
        <v>3</v>
      </c>
      <c r="I26" s="118"/>
      <c r="J26" s="119" t="s">
        <v>3</v>
      </c>
      <c r="K26" s="118"/>
      <c r="L26" s="118" t="s">
        <v>3</v>
      </c>
      <c r="M26" s="118"/>
      <c r="N26" s="121">
        <v>40338</v>
      </c>
    </row>
    <row r="27" spans="1:14" ht="14.25" customHeight="1" x14ac:dyDescent="0.3">
      <c r="A27" s="104" t="s">
        <v>128</v>
      </c>
      <c r="B27" s="117" t="s">
        <v>3</v>
      </c>
      <c r="C27" s="117"/>
      <c r="D27" s="118" t="s">
        <v>3</v>
      </c>
      <c r="E27" s="118"/>
      <c r="F27" s="118" t="s">
        <v>3</v>
      </c>
      <c r="G27" s="118"/>
      <c r="H27" s="118" t="s">
        <v>3</v>
      </c>
      <c r="I27" s="118"/>
      <c r="J27" s="119" t="s">
        <v>3</v>
      </c>
      <c r="K27" s="118"/>
      <c r="L27" s="118">
        <v>25920</v>
      </c>
      <c r="M27" s="118"/>
      <c r="N27" s="121">
        <v>25920</v>
      </c>
    </row>
    <row r="28" spans="1:14" ht="14.25" customHeight="1" x14ac:dyDescent="0.3">
      <c r="A28" s="104" t="s">
        <v>129</v>
      </c>
      <c r="B28" s="117"/>
      <c r="C28" s="117"/>
      <c r="D28" s="118"/>
      <c r="E28" s="118"/>
      <c r="F28" s="118"/>
      <c r="G28" s="118"/>
      <c r="H28" s="118"/>
      <c r="I28" s="118"/>
      <c r="J28" s="119"/>
      <c r="K28" s="118"/>
      <c r="L28" s="118"/>
      <c r="M28" s="118"/>
      <c r="N28" s="121"/>
    </row>
    <row r="29" spans="1:14" ht="14.25" customHeight="1" x14ac:dyDescent="0.3">
      <c r="A29" s="104" t="s">
        <v>130</v>
      </c>
      <c r="B29" s="117" t="s">
        <v>3</v>
      </c>
      <c r="C29" s="117"/>
      <c r="D29" s="118" t="s">
        <v>3</v>
      </c>
      <c r="E29" s="118"/>
      <c r="F29" s="118" t="s">
        <v>3</v>
      </c>
      <c r="G29" s="118"/>
      <c r="H29" s="118" t="s">
        <v>3</v>
      </c>
      <c r="I29" s="118"/>
      <c r="J29" s="119">
        <v>1550</v>
      </c>
      <c r="K29" s="118"/>
      <c r="L29" s="123">
        <v>-1550</v>
      </c>
      <c r="M29" s="118"/>
      <c r="N29" s="121" t="s">
        <v>3</v>
      </c>
    </row>
    <row r="30" spans="1:14" ht="14.25" customHeight="1" x14ac:dyDescent="0.3">
      <c r="A30" s="104" t="s">
        <v>132</v>
      </c>
      <c r="B30" s="117" t="s">
        <v>3</v>
      </c>
      <c r="C30" s="117"/>
      <c r="D30" s="118" t="s">
        <v>3</v>
      </c>
      <c r="E30" s="118"/>
      <c r="F30" s="118" t="s">
        <v>3</v>
      </c>
      <c r="G30" s="118"/>
      <c r="H30" s="118" t="s">
        <v>3</v>
      </c>
      <c r="I30" s="118"/>
      <c r="J30" s="119" t="s">
        <v>3</v>
      </c>
      <c r="K30" s="118"/>
      <c r="L30" s="123">
        <v>-12830</v>
      </c>
      <c r="M30" s="118"/>
      <c r="N30" s="124">
        <v>-12830</v>
      </c>
    </row>
    <row r="31" spans="1:14" ht="14.25" customHeight="1" thickBot="1" x14ac:dyDescent="0.35">
      <c r="A31" s="116" t="s">
        <v>134</v>
      </c>
      <c r="B31" s="128">
        <v>222950</v>
      </c>
      <c r="C31" s="129"/>
      <c r="D31" s="127">
        <v>35588</v>
      </c>
      <c r="E31" s="130"/>
      <c r="F31" s="127">
        <v>56514</v>
      </c>
      <c r="G31" s="130"/>
      <c r="H31" s="127">
        <v>3559</v>
      </c>
      <c r="I31" s="130"/>
      <c r="J31" s="128">
        <v>18278</v>
      </c>
      <c r="K31" s="130"/>
      <c r="L31" s="127">
        <v>120269.66993999999</v>
      </c>
      <c r="M31" s="130"/>
      <c r="N31" s="127">
        <v>457159</v>
      </c>
    </row>
    <row r="32" spans="1:14" ht="14.25" customHeight="1" thickTop="1" x14ac:dyDescent="0.3">
      <c r="A32" s="116"/>
      <c r="B32" s="117"/>
      <c r="C32" s="117"/>
      <c r="D32" s="131"/>
      <c r="E32" s="118"/>
      <c r="F32" s="118"/>
      <c r="G32" s="118"/>
      <c r="H32" s="118"/>
      <c r="I32" s="118"/>
      <c r="J32" s="119"/>
      <c r="K32" s="118"/>
      <c r="L32" s="118"/>
      <c r="M32" s="118"/>
      <c r="N32" s="120"/>
    </row>
  </sheetData>
  <pageMargins left="1.1417322834645669" right="1.1417322834645669" top="0.6692913385826772" bottom="0.51181102362204722" header="0.51181102362204722" footer="0.51181102362204722"/>
  <pageSetup paperSize="9" scale="45" firstPageNumber="9" orientation="landscape" useFirstPageNumber="1" r:id="rId1"/>
  <headerFooter scaleWithDoc="0" alignWithMargins="0">
    <oddFooter>&amp;C&amp;"Times New Roman,Normal"&amp;P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57"/>
  <sheetViews>
    <sheetView showGridLines="0" tabSelected="1" zoomScaleNormal="100" workbookViewId="0">
      <selection activeCell="A18" sqref="A18"/>
    </sheetView>
  </sheetViews>
  <sheetFormatPr defaultColWidth="9.1796875" defaultRowHeight="15.75" customHeight="1" x14ac:dyDescent="0.3"/>
  <cols>
    <col min="1" max="1" width="83.26953125" style="156" customWidth="1"/>
    <col min="2" max="2" width="7.08984375" style="156" customWidth="1"/>
    <col min="3" max="3" width="13" style="40" customWidth="1"/>
    <col min="4" max="4" width="8.08984375" style="40" customWidth="1"/>
    <col min="5" max="5" width="13" style="40" customWidth="1"/>
    <col min="6" max="212" width="9.1796875" style="156"/>
    <col min="213" max="213" width="79.453125" style="156" customWidth="1"/>
    <col min="214" max="214" width="13" style="156" customWidth="1"/>
    <col min="215" max="215" width="2.1796875" style="156" customWidth="1"/>
    <col min="216" max="216" width="13" style="156" customWidth="1"/>
    <col min="217" max="217" width="2.1796875" style="156" customWidth="1"/>
    <col min="218" max="468" width="9.1796875" style="156"/>
    <col min="469" max="469" width="79.453125" style="156" customWidth="1"/>
    <col min="470" max="470" width="13" style="156" customWidth="1"/>
    <col min="471" max="471" width="2.1796875" style="156" customWidth="1"/>
    <col min="472" max="472" width="13" style="156" customWidth="1"/>
    <col min="473" max="473" width="2.1796875" style="156" customWidth="1"/>
    <col min="474" max="724" width="9.1796875" style="156"/>
    <col min="725" max="725" width="79.453125" style="156" customWidth="1"/>
    <col min="726" max="726" width="13" style="156" customWidth="1"/>
    <col min="727" max="727" width="2.1796875" style="156" customWidth="1"/>
    <col min="728" max="728" width="13" style="156" customWidth="1"/>
    <col min="729" max="729" width="2.1796875" style="156" customWidth="1"/>
    <col min="730" max="980" width="9.1796875" style="156"/>
    <col min="981" max="981" width="79.453125" style="156" customWidth="1"/>
    <col min="982" max="982" width="13" style="156" customWidth="1"/>
    <col min="983" max="983" width="2.1796875" style="156" customWidth="1"/>
    <col min="984" max="984" width="13" style="156" customWidth="1"/>
    <col min="985" max="985" width="2.1796875" style="156" customWidth="1"/>
    <col min="986" max="1236" width="9.1796875" style="156"/>
    <col min="1237" max="1237" width="79.453125" style="156" customWidth="1"/>
    <col min="1238" max="1238" width="13" style="156" customWidth="1"/>
    <col min="1239" max="1239" width="2.1796875" style="156" customWidth="1"/>
    <col min="1240" max="1240" width="13" style="156" customWidth="1"/>
    <col min="1241" max="1241" width="2.1796875" style="156" customWidth="1"/>
    <col min="1242" max="1492" width="9.1796875" style="156"/>
    <col min="1493" max="1493" width="79.453125" style="156" customWidth="1"/>
    <col min="1494" max="1494" width="13" style="156" customWidth="1"/>
    <col min="1495" max="1495" width="2.1796875" style="156" customWidth="1"/>
    <col min="1496" max="1496" width="13" style="156" customWidth="1"/>
    <col min="1497" max="1497" width="2.1796875" style="156" customWidth="1"/>
    <col min="1498" max="1748" width="9.1796875" style="156"/>
    <col min="1749" max="1749" width="79.453125" style="156" customWidth="1"/>
    <col min="1750" max="1750" width="13" style="156" customWidth="1"/>
    <col min="1751" max="1751" width="2.1796875" style="156" customWidth="1"/>
    <col min="1752" max="1752" width="13" style="156" customWidth="1"/>
    <col min="1753" max="1753" width="2.1796875" style="156" customWidth="1"/>
    <col min="1754" max="2004" width="9.1796875" style="156"/>
    <col min="2005" max="2005" width="79.453125" style="156" customWidth="1"/>
    <col min="2006" max="2006" width="13" style="156" customWidth="1"/>
    <col min="2007" max="2007" width="2.1796875" style="156" customWidth="1"/>
    <col min="2008" max="2008" width="13" style="156" customWidth="1"/>
    <col min="2009" max="2009" width="2.1796875" style="156" customWidth="1"/>
    <col min="2010" max="2260" width="9.1796875" style="156"/>
    <col min="2261" max="2261" width="79.453125" style="156" customWidth="1"/>
    <col min="2262" max="2262" width="13" style="156" customWidth="1"/>
    <col min="2263" max="2263" width="2.1796875" style="156" customWidth="1"/>
    <col min="2264" max="2264" width="13" style="156" customWidth="1"/>
    <col min="2265" max="2265" width="2.1796875" style="156" customWidth="1"/>
    <col min="2266" max="2516" width="9.1796875" style="156"/>
    <col min="2517" max="2517" width="79.453125" style="156" customWidth="1"/>
    <col min="2518" max="2518" width="13" style="156" customWidth="1"/>
    <col min="2519" max="2519" width="2.1796875" style="156" customWidth="1"/>
    <col min="2520" max="2520" width="13" style="156" customWidth="1"/>
    <col min="2521" max="2521" width="2.1796875" style="156" customWidth="1"/>
    <col min="2522" max="2772" width="9.1796875" style="156"/>
    <col min="2773" max="2773" width="79.453125" style="156" customWidth="1"/>
    <col min="2774" max="2774" width="13" style="156" customWidth="1"/>
    <col min="2775" max="2775" width="2.1796875" style="156" customWidth="1"/>
    <col min="2776" max="2776" width="13" style="156" customWidth="1"/>
    <col min="2777" max="2777" width="2.1796875" style="156" customWidth="1"/>
    <col min="2778" max="3028" width="9.1796875" style="156"/>
    <col min="3029" max="3029" width="79.453125" style="156" customWidth="1"/>
    <col min="3030" max="3030" width="13" style="156" customWidth="1"/>
    <col min="3031" max="3031" width="2.1796875" style="156" customWidth="1"/>
    <col min="3032" max="3032" width="13" style="156" customWidth="1"/>
    <col min="3033" max="3033" width="2.1796875" style="156" customWidth="1"/>
    <col min="3034" max="3284" width="9.1796875" style="156"/>
    <col min="3285" max="3285" width="79.453125" style="156" customWidth="1"/>
    <col min="3286" max="3286" width="13" style="156" customWidth="1"/>
    <col min="3287" max="3287" width="2.1796875" style="156" customWidth="1"/>
    <col min="3288" max="3288" width="13" style="156" customWidth="1"/>
    <col min="3289" max="3289" width="2.1796875" style="156" customWidth="1"/>
    <col min="3290" max="3540" width="9.1796875" style="156"/>
    <col min="3541" max="3541" width="79.453125" style="156" customWidth="1"/>
    <col min="3542" max="3542" width="13" style="156" customWidth="1"/>
    <col min="3543" max="3543" width="2.1796875" style="156" customWidth="1"/>
    <col min="3544" max="3544" width="13" style="156" customWidth="1"/>
    <col min="3545" max="3545" width="2.1796875" style="156" customWidth="1"/>
    <col min="3546" max="3796" width="9.1796875" style="156"/>
    <col min="3797" max="3797" width="79.453125" style="156" customWidth="1"/>
    <col min="3798" max="3798" width="13" style="156" customWidth="1"/>
    <col min="3799" max="3799" width="2.1796875" style="156" customWidth="1"/>
    <col min="3800" max="3800" width="13" style="156" customWidth="1"/>
    <col min="3801" max="3801" width="2.1796875" style="156" customWidth="1"/>
    <col min="3802" max="4052" width="9.1796875" style="156"/>
    <col min="4053" max="4053" width="79.453125" style="156" customWidth="1"/>
    <col min="4054" max="4054" width="13" style="156" customWidth="1"/>
    <col min="4055" max="4055" width="2.1796875" style="156" customWidth="1"/>
    <col min="4056" max="4056" width="13" style="156" customWidth="1"/>
    <col min="4057" max="4057" width="2.1796875" style="156" customWidth="1"/>
    <col min="4058" max="4308" width="9.1796875" style="156"/>
    <col min="4309" max="4309" width="79.453125" style="156" customWidth="1"/>
    <col min="4310" max="4310" width="13" style="156" customWidth="1"/>
    <col min="4311" max="4311" width="2.1796875" style="156" customWidth="1"/>
    <col min="4312" max="4312" width="13" style="156" customWidth="1"/>
    <col min="4313" max="4313" width="2.1796875" style="156" customWidth="1"/>
    <col min="4314" max="4564" width="9.1796875" style="156"/>
    <col min="4565" max="4565" width="79.453125" style="156" customWidth="1"/>
    <col min="4566" max="4566" width="13" style="156" customWidth="1"/>
    <col min="4567" max="4567" width="2.1796875" style="156" customWidth="1"/>
    <col min="4568" max="4568" width="13" style="156" customWidth="1"/>
    <col min="4569" max="4569" width="2.1796875" style="156" customWidth="1"/>
    <col min="4570" max="4820" width="9.1796875" style="156"/>
    <col min="4821" max="4821" width="79.453125" style="156" customWidth="1"/>
    <col min="4822" max="4822" width="13" style="156" customWidth="1"/>
    <col min="4823" max="4823" width="2.1796875" style="156" customWidth="1"/>
    <col min="4824" max="4824" width="13" style="156" customWidth="1"/>
    <col min="4825" max="4825" width="2.1796875" style="156" customWidth="1"/>
    <col min="4826" max="5076" width="9.1796875" style="156"/>
    <col min="5077" max="5077" width="79.453125" style="156" customWidth="1"/>
    <col min="5078" max="5078" width="13" style="156" customWidth="1"/>
    <col min="5079" max="5079" width="2.1796875" style="156" customWidth="1"/>
    <col min="5080" max="5080" width="13" style="156" customWidth="1"/>
    <col min="5081" max="5081" width="2.1796875" style="156" customWidth="1"/>
    <col min="5082" max="5332" width="9.1796875" style="156"/>
    <col min="5333" max="5333" width="79.453125" style="156" customWidth="1"/>
    <col min="5334" max="5334" width="13" style="156" customWidth="1"/>
    <col min="5335" max="5335" width="2.1796875" style="156" customWidth="1"/>
    <col min="5336" max="5336" width="13" style="156" customWidth="1"/>
    <col min="5337" max="5337" width="2.1796875" style="156" customWidth="1"/>
    <col min="5338" max="5588" width="9.1796875" style="156"/>
    <col min="5589" max="5589" width="79.453125" style="156" customWidth="1"/>
    <col min="5590" max="5590" width="13" style="156" customWidth="1"/>
    <col min="5591" max="5591" width="2.1796875" style="156" customWidth="1"/>
    <col min="5592" max="5592" width="13" style="156" customWidth="1"/>
    <col min="5593" max="5593" width="2.1796875" style="156" customWidth="1"/>
    <col min="5594" max="5844" width="9.1796875" style="156"/>
    <col min="5845" max="5845" width="79.453125" style="156" customWidth="1"/>
    <col min="5846" max="5846" width="13" style="156" customWidth="1"/>
    <col min="5847" max="5847" width="2.1796875" style="156" customWidth="1"/>
    <col min="5848" max="5848" width="13" style="156" customWidth="1"/>
    <col min="5849" max="5849" width="2.1796875" style="156" customWidth="1"/>
    <col min="5850" max="6100" width="9.1796875" style="156"/>
    <col min="6101" max="6101" width="79.453125" style="156" customWidth="1"/>
    <col min="6102" max="6102" width="13" style="156" customWidth="1"/>
    <col min="6103" max="6103" width="2.1796875" style="156" customWidth="1"/>
    <col min="6104" max="6104" width="13" style="156" customWidth="1"/>
    <col min="6105" max="6105" width="2.1796875" style="156" customWidth="1"/>
    <col min="6106" max="6356" width="9.1796875" style="156"/>
    <col min="6357" max="6357" width="79.453125" style="156" customWidth="1"/>
    <col min="6358" max="6358" width="13" style="156" customWidth="1"/>
    <col min="6359" max="6359" width="2.1796875" style="156" customWidth="1"/>
    <col min="6360" max="6360" width="13" style="156" customWidth="1"/>
    <col min="6361" max="6361" width="2.1796875" style="156" customWidth="1"/>
    <col min="6362" max="6612" width="9.1796875" style="156"/>
    <col min="6613" max="6613" width="79.453125" style="156" customWidth="1"/>
    <col min="6614" max="6614" width="13" style="156" customWidth="1"/>
    <col min="6615" max="6615" width="2.1796875" style="156" customWidth="1"/>
    <col min="6616" max="6616" width="13" style="156" customWidth="1"/>
    <col min="6617" max="6617" width="2.1796875" style="156" customWidth="1"/>
    <col min="6618" max="6868" width="9.1796875" style="156"/>
    <col min="6869" max="6869" width="79.453125" style="156" customWidth="1"/>
    <col min="6870" max="6870" width="13" style="156" customWidth="1"/>
    <col min="6871" max="6871" width="2.1796875" style="156" customWidth="1"/>
    <col min="6872" max="6872" width="13" style="156" customWidth="1"/>
    <col min="6873" max="6873" width="2.1796875" style="156" customWidth="1"/>
    <col min="6874" max="7124" width="9.1796875" style="156"/>
    <col min="7125" max="7125" width="79.453125" style="156" customWidth="1"/>
    <col min="7126" max="7126" width="13" style="156" customWidth="1"/>
    <col min="7127" max="7127" width="2.1796875" style="156" customWidth="1"/>
    <col min="7128" max="7128" width="13" style="156" customWidth="1"/>
    <col min="7129" max="7129" width="2.1796875" style="156" customWidth="1"/>
    <col min="7130" max="7380" width="9.1796875" style="156"/>
    <col min="7381" max="7381" width="79.453125" style="156" customWidth="1"/>
    <col min="7382" max="7382" width="13" style="156" customWidth="1"/>
    <col min="7383" max="7383" width="2.1796875" style="156" customWidth="1"/>
    <col min="7384" max="7384" width="13" style="156" customWidth="1"/>
    <col min="7385" max="7385" width="2.1796875" style="156" customWidth="1"/>
    <col min="7386" max="7636" width="9.1796875" style="156"/>
    <col min="7637" max="7637" width="79.453125" style="156" customWidth="1"/>
    <col min="7638" max="7638" width="13" style="156" customWidth="1"/>
    <col min="7639" max="7639" width="2.1796875" style="156" customWidth="1"/>
    <col min="7640" max="7640" width="13" style="156" customWidth="1"/>
    <col min="7641" max="7641" width="2.1796875" style="156" customWidth="1"/>
    <col min="7642" max="7892" width="9.1796875" style="156"/>
    <col min="7893" max="7893" width="79.453125" style="156" customWidth="1"/>
    <col min="7894" max="7894" width="13" style="156" customWidth="1"/>
    <col min="7895" max="7895" width="2.1796875" style="156" customWidth="1"/>
    <col min="7896" max="7896" width="13" style="156" customWidth="1"/>
    <col min="7897" max="7897" width="2.1796875" style="156" customWidth="1"/>
    <col min="7898" max="8148" width="9.1796875" style="156"/>
    <col min="8149" max="8149" width="79.453125" style="156" customWidth="1"/>
    <col min="8150" max="8150" width="13" style="156" customWidth="1"/>
    <col min="8151" max="8151" width="2.1796875" style="156" customWidth="1"/>
    <col min="8152" max="8152" width="13" style="156" customWidth="1"/>
    <col min="8153" max="8153" width="2.1796875" style="156" customWidth="1"/>
    <col min="8154" max="8404" width="9.1796875" style="156"/>
    <col min="8405" max="8405" width="79.453125" style="156" customWidth="1"/>
    <col min="8406" max="8406" width="13" style="156" customWidth="1"/>
    <col min="8407" max="8407" width="2.1796875" style="156" customWidth="1"/>
    <col min="8408" max="8408" width="13" style="156" customWidth="1"/>
    <col min="8409" max="8409" width="2.1796875" style="156" customWidth="1"/>
    <col min="8410" max="8660" width="9.1796875" style="156"/>
    <col min="8661" max="8661" width="79.453125" style="156" customWidth="1"/>
    <col min="8662" max="8662" width="13" style="156" customWidth="1"/>
    <col min="8663" max="8663" width="2.1796875" style="156" customWidth="1"/>
    <col min="8664" max="8664" width="13" style="156" customWidth="1"/>
    <col min="8665" max="8665" width="2.1796875" style="156" customWidth="1"/>
    <col min="8666" max="8916" width="9.1796875" style="156"/>
    <col min="8917" max="8917" width="79.453125" style="156" customWidth="1"/>
    <col min="8918" max="8918" width="13" style="156" customWidth="1"/>
    <col min="8919" max="8919" width="2.1796875" style="156" customWidth="1"/>
    <col min="8920" max="8920" width="13" style="156" customWidth="1"/>
    <col min="8921" max="8921" width="2.1796875" style="156" customWidth="1"/>
    <col min="8922" max="9172" width="9.1796875" style="156"/>
    <col min="9173" max="9173" width="79.453125" style="156" customWidth="1"/>
    <col min="9174" max="9174" width="13" style="156" customWidth="1"/>
    <col min="9175" max="9175" width="2.1796875" style="156" customWidth="1"/>
    <col min="9176" max="9176" width="13" style="156" customWidth="1"/>
    <col min="9177" max="9177" width="2.1796875" style="156" customWidth="1"/>
    <col min="9178" max="9428" width="9.1796875" style="156"/>
    <col min="9429" max="9429" width="79.453125" style="156" customWidth="1"/>
    <col min="9430" max="9430" width="13" style="156" customWidth="1"/>
    <col min="9431" max="9431" width="2.1796875" style="156" customWidth="1"/>
    <col min="9432" max="9432" width="13" style="156" customWidth="1"/>
    <col min="9433" max="9433" width="2.1796875" style="156" customWidth="1"/>
    <col min="9434" max="9684" width="9.1796875" style="156"/>
    <col min="9685" max="9685" width="79.453125" style="156" customWidth="1"/>
    <col min="9686" max="9686" width="13" style="156" customWidth="1"/>
    <col min="9687" max="9687" width="2.1796875" style="156" customWidth="1"/>
    <col min="9688" max="9688" width="13" style="156" customWidth="1"/>
    <col min="9689" max="9689" width="2.1796875" style="156" customWidth="1"/>
    <col min="9690" max="9940" width="9.1796875" style="156"/>
    <col min="9941" max="9941" width="79.453125" style="156" customWidth="1"/>
    <col min="9942" max="9942" width="13" style="156" customWidth="1"/>
    <col min="9943" max="9943" width="2.1796875" style="156" customWidth="1"/>
    <col min="9944" max="9944" width="13" style="156" customWidth="1"/>
    <col min="9945" max="9945" width="2.1796875" style="156" customWidth="1"/>
    <col min="9946" max="10196" width="9.1796875" style="156"/>
    <col min="10197" max="10197" width="79.453125" style="156" customWidth="1"/>
    <col min="10198" max="10198" width="13" style="156" customWidth="1"/>
    <col min="10199" max="10199" width="2.1796875" style="156" customWidth="1"/>
    <col min="10200" max="10200" width="13" style="156" customWidth="1"/>
    <col min="10201" max="10201" width="2.1796875" style="156" customWidth="1"/>
    <col min="10202" max="10452" width="9.1796875" style="156"/>
    <col min="10453" max="10453" width="79.453125" style="156" customWidth="1"/>
    <col min="10454" max="10454" width="13" style="156" customWidth="1"/>
    <col min="10455" max="10455" width="2.1796875" style="156" customWidth="1"/>
    <col min="10456" max="10456" width="13" style="156" customWidth="1"/>
    <col min="10457" max="10457" width="2.1796875" style="156" customWidth="1"/>
    <col min="10458" max="10708" width="9.1796875" style="156"/>
    <col min="10709" max="10709" width="79.453125" style="156" customWidth="1"/>
    <col min="10710" max="10710" width="13" style="156" customWidth="1"/>
    <col min="10711" max="10711" width="2.1796875" style="156" customWidth="1"/>
    <col min="10712" max="10712" width="13" style="156" customWidth="1"/>
    <col min="10713" max="10713" width="2.1796875" style="156" customWidth="1"/>
    <col min="10714" max="10964" width="9.1796875" style="156"/>
    <col min="10965" max="10965" width="79.453125" style="156" customWidth="1"/>
    <col min="10966" max="10966" width="13" style="156" customWidth="1"/>
    <col min="10967" max="10967" width="2.1796875" style="156" customWidth="1"/>
    <col min="10968" max="10968" width="13" style="156" customWidth="1"/>
    <col min="10969" max="10969" width="2.1796875" style="156" customWidth="1"/>
    <col min="10970" max="11220" width="9.1796875" style="156"/>
    <col min="11221" max="11221" width="79.453125" style="156" customWidth="1"/>
    <col min="11222" max="11222" width="13" style="156" customWidth="1"/>
    <col min="11223" max="11223" width="2.1796875" style="156" customWidth="1"/>
    <col min="11224" max="11224" width="13" style="156" customWidth="1"/>
    <col min="11225" max="11225" width="2.1796875" style="156" customWidth="1"/>
    <col min="11226" max="11476" width="9.1796875" style="156"/>
    <col min="11477" max="11477" width="79.453125" style="156" customWidth="1"/>
    <col min="11478" max="11478" width="13" style="156" customWidth="1"/>
    <col min="11479" max="11479" width="2.1796875" style="156" customWidth="1"/>
    <col min="11480" max="11480" width="13" style="156" customWidth="1"/>
    <col min="11481" max="11481" width="2.1796875" style="156" customWidth="1"/>
    <col min="11482" max="11732" width="9.1796875" style="156"/>
    <col min="11733" max="11733" width="79.453125" style="156" customWidth="1"/>
    <col min="11734" max="11734" width="13" style="156" customWidth="1"/>
    <col min="11735" max="11735" width="2.1796875" style="156" customWidth="1"/>
    <col min="11736" max="11736" width="13" style="156" customWidth="1"/>
    <col min="11737" max="11737" width="2.1796875" style="156" customWidth="1"/>
    <col min="11738" max="11988" width="9.1796875" style="156"/>
    <col min="11989" max="11989" width="79.453125" style="156" customWidth="1"/>
    <col min="11990" max="11990" width="13" style="156" customWidth="1"/>
    <col min="11991" max="11991" width="2.1796875" style="156" customWidth="1"/>
    <col min="11992" max="11992" width="13" style="156" customWidth="1"/>
    <col min="11993" max="11993" width="2.1796875" style="156" customWidth="1"/>
    <col min="11994" max="12244" width="9.1796875" style="156"/>
    <col min="12245" max="12245" width="79.453125" style="156" customWidth="1"/>
    <col min="12246" max="12246" width="13" style="156" customWidth="1"/>
    <col min="12247" max="12247" width="2.1796875" style="156" customWidth="1"/>
    <col min="12248" max="12248" width="13" style="156" customWidth="1"/>
    <col min="12249" max="12249" width="2.1796875" style="156" customWidth="1"/>
    <col min="12250" max="12500" width="9.1796875" style="156"/>
    <col min="12501" max="12501" width="79.453125" style="156" customWidth="1"/>
    <col min="12502" max="12502" width="13" style="156" customWidth="1"/>
    <col min="12503" max="12503" width="2.1796875" style="156" customWidth="1"/>
    <col min="12504" max="12504" width="13" style="156" customWidth="1"/>
    <col min="12505" max="12505" width="2.1796875" style="156" customWidth="1"/>
    <col min="12506" max="12756" width="9.1796875" style="156"/>
    <col min="12757" max="12757" width="79.453125" style="156" customWidth="1"/>
    <col min="12758" max="12758" width="13" style="156" customWidth="1"/>
    <col min="12759" max="12759" width="2.1796875" style="156" customWidth="1"/>
    <col min="12760" max="12760" width="13" style="156" customWidth="1"/>
    <col min="12761" max="12761" width="2.1796875" style="156" customWidth="1"/>
    <col min="12762" max="13012" width="9.1796875" style="156"/>
    <col min="13013" max="13013" width="79.453125" style="156" customWidth="1"/>
    <col min="13014" max="13014" width="13" style="156" customWidth="1"/>
    <col min="13015" max="13015" width="2.1796875" style="156" customWidth="1"/>
    <col min="13016" max="13016" width="13" style="156" customWidth="1"/>
    <col min="13017" max="13017" width="2.1796875" style="156" customWidth="1"/>
    <col min="13018" max="13268" width="9.1796875" style="156"/>
    <col min="13269" max="13269" width="79.453125" style="156" customWidth="1"/>
    <col min="13270" max="13270" width="13" style="156" customWidth="1"/>
    <col min="13271" max="13271" width="2.1796875" style="156" customWidth="1"/>
    <col min="13272" max="13272" width="13" style="156" customWidth="1"/>
    <col min="13273" max="13273" width="2.1796875" style="156" customWidth="1"/>
    <col min="13274" max="13524" width="9.1796875" style="156"/>
    <col min="13525" max="13525" width="79.453125" style="156" customWidth="1"/>
    <col min="13526" max="13526" width="13" style="156" customWidth="1"/>
    <col min="13527" max="13527" width="2.1796875" style="156" customWidth="1"/>
    <col min="13528" max="13528" width="13" style="156" customWidth="1"/>
    <col min="13529" max="13529" width="2.1796875" style="156" customWidth="1"/>
    <col min="13530" max="13780" width="9.1796875" style="156"/>
    <col min="13781" max="13781" width="79.453125" style="156" customWidth="1"/>
    <col min="13782" max="13782" width="13" style="156" customWidth="1"/>
    <col min="13783" max="13783" width="2.1796875" style="156" customWidth="1"/>
    <col min="13784" max="13784" width="13" style="156" customWidth="1"/>
    <col min="13785" max="13785" width="2.1796875" style="156" customWidth="1"/>
    <col min="13786" max="14036" width="9.1796875" style="156"/>
    <col min="14037" max="14037" width="79.453125" style="156" customWidth="1"/>
    <col min="14038" max="14038" width="13" style="156" customWidth="1"/>
    <col min="14039" max="14039" width="2.1796875" style="156" customWidth="1"/>
    <col min="14040" max="14040" width="13" style="156" customWidth="1"/>
    <col min="14041" max="14041" width="2.1796875" style="156" customWidth="1"/>
    <col min="14042" max="14292" width="9.1796875" style="156"/>
    <col min="14293" max="14293" width="79.453125" style="156" customWidth="1"/>
    <col min="14294" max="14294" width="13" style="156" customWidth="1"/>
    <col min="14295" max="14295" width="2.1796875" style="156" customWidth="1"/>
    <col min="14296" max="14296" width="13" style="156" customWidth="1"/>
    <col min="14297" max="14297" width="2.1796875" style="156" customWidth="1"/>
    <col min="14298" max="14548" width="9.1796875" style="156"/>
    <col min="14549" max="14549" width="79.453125" style="156" customWidth="1"/>
    <col min="14550" max="14550" width="13" style="156" customWidth="1"/>
    <col min="14551" max="14551" width="2.1796875" style="156" customWidth="1"/>
    <col min="14552" max="14552" width="13" style="156" customWidth="1"/>
    <col min="14553" max="14553" width="2.1796875" style="156" customWidth="1"/>
    <col min="14554" max="14804" width="9.1796875" style="156"/>
    <col min="14805" max="14805" width="79.453125" style="156" customWidth="1"/>
    <col min="14806" max="14806" width="13" style="156" customWidth="1"/>
    <col min="14807" max="14807" width="2.1796875" style="156" customWidth="1"/>
    <col min="14808" max="14808" width="13" style="156" customWidth="1"/>
    <col min="14809" max="14809" width="2.1796875" style="156" customWidth="1"/>
    <col min="14810" max="15060" width="9.1796875" style="156"/>
    <col min="15061" max="15061" width="79.453125" style="156" customWidth="1"/>
    <col min="15062" max="15062" width="13" style="156" customWidth="1"/>
    <col min="15063" max="15063" width="2.1796875" style="156" customWidth="1"/>
    <col min="15064" max="15064" width="13" style="156" customWidth="1"/>
    <col min="15065" max="15065" width="2.1796875" style="156" customWidth="1"/>
    <col min="15066" max="15316" width="9.1796875" style="156"/>
    <col min="15317" max="15317" width="79.453125" style="156" customWidth="1"/>
    <col min="15318" max="15318" width="13" style="156" customWidth="1"/>
    <col min="15319" max="15319" width="2.1796875" style="156" customWidth="1"/>
    <col min="15320" max="15320" width="13" style="156" customWidth="1"/>
    <col min="15321" max="15321" width="2.1796875" style="156" customWidth="1"/>
    <col min="15322" max="15572" width="9.1796875" style="156"/>
    <col min="15573" max="15573" width="79.453125" style="156" customWidth="1"/>
    <col min="15574" max="15574" width="13" style="156" customWidth="1"/>
    <col min="15575" max="15575" width="2.1796875" style="156" customWidth="1"/>
    <col min="15576" max="15576" width="13" style="156" customWidth="1"/>
    <col min="15577" max="15577" width="2.1796875" style="156" customWidth="1"/>
    <col min="15578" max="15828" width="9.1796875" style="156"/>
    <col min="15829" max="15829" width="79.453125" style="156" customWidth="1"/>
    <col min="15830" max="15830" width="13" style="156" customWidth="1"/>
    <col min="15831" max="15831" width="2.1796875" style="156" customWidth="1"/>
    <col min="15832" max="15832" width="13" style="156" customWidth="1"/>
    <col min="15833" max="15833" width="2.1796875" style="156" customWidth="1"/>
    <col min="15834" max="16084" width="9.1796875" style="156"/>
    <col min="16085" max="16085" width="79.453125" style="156" customWidth="1"/>
    <col min="16086" max="16086" width="13" style="156" customWidth="1"/>
    <col min="16087" max="16087" width="2.1796875" style="156" customWidth="1"/>
    <col min="16088" max="16088" width="13" style="156" customWidth="1"/>
    <col min="16089" max="16089" width="2.1796875" style="156" customWidth="1"/>
    <col min="16090" max="16384" width="9.1796875" style="156"/>
  </cols>
  <sheetData>
    <row r="1" spans="1:5" s="153" customFormat="1" ht="20" x14ac:dyDescent="0.4">
      <c r="A1" s="1" t="s">
        <v>139</v>
      </c>
      <c r="B1" s="1"/>
      <c r="C1" s="1"/>
      <c r="D1" s="152"/>
      <c r="E1" s="1"/>
    </row>
    <row r="2" spans="1:5" s="104" customFormat="1" ht="14.25" customHeight="1" x14ac:dyDescent="0.3">
      <c r="C2" s="5"/>
      <c r="D2" s="5"/>
      <c r="E2" s="5"/>
    </row>
    <row r="3" spans="1:5" s="104" customFormat="1" ht="18" x14ac:dyDescent="0.3">
      <c r="A3" s="6" t="s">
        <v>140</v>
      </c>
      <c r="B3" s="6"/>
      <c r="C3" s="6"/>
      <c r="D3" s="5"/>
      <c r="E3" s="6"/>
    </row>
    <row r="4" spans="1:5" s="104" customFormat="1" ht="15.75" customHeight="1" x14ac:dyDescent="0.3">
      <c r="A4" s="132" t="s">
        <v>73</v>
      </c>
      <c r="B4" s="132"/>
      <c r="C4" s="132"/>
      <c r="D4" s="5"/>
      <c r="E4" s="132"/>
    </row>
    <row r="5" spans="1:5" s="104" customFormat="1" ht="14.25" customHeight="1" x14ac:dyDescent="0.3">
      <c r="A5" s="133" t="s">
        <v>35</v>
      </c>
      <c r="B5" s="133"/>
      <c r="C5" s="154"/>
      <c r="D5" s="5"/>
      <c r="E5" s="154"/>
    </row>
    <row r="6" spans="1:5" ht="14.25" customHeight="1" x14ac:dyDescent="0.3">
      <c r="A6" s="155"/>
      <c r="B6" s="155"/>
      <c r="C6" s="176">
        <v>46022</v>
      </c>
      <c r="D6" s="177"/>
      <c r="E6" s="176">
        <v>45657</v>
      </c>
    </row>
    <row r="7" spans="1:5" ht="14.25" customHeight="1" x14ac:dyDescent="0.3">
      <c r="A7" s="157" t="s">
        <v>23</v>
      </c>
      <c r="B7" s="157"/>
    </row>
    <row r="8" spans="1:5" ht="14.25" customHeight="1" x14ac:dyDescent="0.3">
      <c r="A8" s="158"/>
      <c r="B8" s="158"/>
      <c r="C8" s="178"/>
    </row>
    <row r="9" spans="1:5" ht="14.25" customHeight="1" x14ac:dyDescent="0.3">
      <c r="A9" s="158" t="s">
        <v>143</v>
      </c>
      <c r="B9" s="158"/>
      <c r="C9" s="179">
        <v>25920</v>
      </c>
      <c r="E9" s="57">
        <v>32158</v>
      </c>
    </row>
    <row r="10" spans="1:5" ht="14.25" customHeight="1" x14ac:dyDescent="0.3">
      <c r="A10" s="158" t="s">
        <v>146</v>
      </c>
      <c r="B10" s="158"/>
      <c r="C10" s="179">
        <v>115</v>
      </c>
      <c r="E10" s="57">
        <v>118</v>
      </c>
    </row>
    <row r="11" spans="1:5" ht="14.25" customHeight="1" x14ac:dyDescent="0.3">
      <c r="A11" s="158" t="s">
        <v>144</v>
      </c>
      <c r="B11" s="158"/>
      <c r="C11" s="179">
        <v>14186</v>
      </c>
      <c r="E11" s="57">
        <v>13998</v>
      </c>
    </row>
    <row r="12" spans="1:5" ht="14.25" customHeight="1" x14ac:dyDescent="0.3">
      <c r="A12" s="158" t="s">
        <v>147</v>
      </c>
      <c r="B12" s="158"/>
      <c r="C12" s="179">
        <v>15794</v>
      </c>
      <c r="E12" s="57">
        <v>9691</v>
      </c>
    </row>
    <row r="13" spans="1:5" ht="14.25" customHeight="1" x14ac:dyDescent="0.3">
      <c r="A13" s="158" t="s">
        <v>145</v>
      </c>
      <c r="B13" s="158"/>
      <c r="C13" s="179">
        <v>-1312</v>
      </c>
      <c r="E13" s="57">
        <v>249</v>
      </c>
    </row>
    <row r="14" spans="1:5" ht="14.25" customHeight="1" x14ac:dyDescent="0.3">
      <c r="A14" s="158" t="s">
        <v>148</v>
      </c>
      <c r="B14" s="158"/>
      <c r="C14" s="44">
        <v>12314</v>
      </c>
      <c r="D14" s="56"/>
      <c r="E14" s="49">
        <v>9217</v>
      </c>
    </row>
    <row r="15" spans="1:5" ht="14.25" customHeight="1" x14ac:dyDescent="0.3">
      <c r="A15" s="158"/>
      <c r="B15" s="158"/>
      <c r="C15" s="179">
        <f>SUM(C9,C10,C11,C12,C13,C14)</f>
        <v>67017</v>
      </c>
      <c r="E15" s="57">
        <v>65431</v>
      </c>
    </row>
    <row r="16" spans="1:5" ht="14.25" customHeight="1" x14ac:dyDescent="0.3">
      <c r="A16" s="158"/>
      <c r="B16" s="158"/>
      <c r="C16" s="179"/>
      <c r="E16" s="57"/>
    </row>
    <row r="17" spans="1:5" ht="14.25" customHeight="1" x14ac:dyDescent="0.3">
      <c r="A17" s="157" t="s">
        <v>141</v>
      </c>
      <c r="B17" s="157"/>
      <c r="C17" s="179"/>
      <c r="E17" s="57"/>
    </row>
    <row r="18" spans="1:5" ht="14.25" customHeight="1" x14ac:dyDescent="0.3">
      <c r="A18" s="158" t="s">
        <v>149</v>
      </c>
      <c r="B18" s="158"/>
      <c r="C18" s="180">
        <v>5077</v>
      </c>
      <c r="E18" s="159">
        <v>1201</v>
      </c>
    </row>
    <row r="19" spans="1:5" ht="14.25" customHeight="1" x14ac:dyDescent="0.3">
      <c r="A19" s="156" t="s">
        <v>150</v>
      </c>
      <c r="C19" s="180">
        <v>58</v>
      </c>
      <c r="E19" s="159">
        <v>32009</v>
      </c>
    </row>
    <row r="20" spans="1:5" ht="14.25" customHeight="1" x14ac:dyDescent="0.3">
      <c r="A20" s="156" t="s">
        <v>151</v>
      </c>
      <c r="C20" s="180">
        <v>23514</v>
      </c>
      <c r="E20" s="159">
        <v>9659</v>
      </c>
    </row>
    <row r="21" spans="1:5" ht="14.25" customHeight="1" x14ac:dyDescent="0.3">
      <c r="A21" s="158" t="s">
        <v>152</v>
      </c>
      <c r="B21" s="158"/>
      <c r="C21" s="180">
        <v>-1155</v>
      </c>
      <c r="E21" s="159">
        <v>-995</v>
      </c>
    </row>
    <row r="22" spans="1:5" ht="14.25" customHeight="1" x14ac:dyDescent="0.3">
      <c r="A22" s="161" t="s">
        <v>153</v>
      </c>
      <c r="B22" s="161"/>
      <c r="C22" s="180">
        <v>-1983</v>
      </c>
      <c r="E22" s="159">
        <v>-203</v>
      </c>
    </row>
    <row r="23" spans="1:5" ht="14.25" customHeight="1" x14ac:dyDescent="0.3">
      <c r="A23" s="158" t="s">
        <v>154</v>
      </c>
      <c r="B23" s="158"/>
      <c r="C23" s="181">
        <v>1869</v>
      </c>
      <c r="D23" s="162"/>
      <c r="E23" s="160">
        <v>-8759</v>
      </c>
    </row>
    <row r="24" spans="1:5" ht="14.25" customHeight="1" x14ac:dyDescent="0.3">
      <c r="A24" s="158"/>
      <c r="B24" s="158"/>
      <c r="C24" s="180">
        <f>SUM(C18:C23)</f>
        <v>27380</v>
      </c>
      <c r="E24" s="159">
        <v>32912</v>
      </c>
    </row>
    <row r="25" spans="1:5" ht="14.25" customHeight="1" x14ac:dyDescent="0.3">
      <c r="A25" s="158"/>
      <c r="B25" s="158"/>
      <c r="C25" s="179"/>
      <c r="E25" s="57"/>
    </row>
    <row r="26" spans="1:5" ht="14.25" customHeight="1" x14ac:dyDescent="0.3">
      <c r="A26" s="157" t="s">
        <v>142</v>
      </c>
      <c r="B26" s="157"/>
      <c r="C26" s="179"/>
      <c r="E26" s="57"/>
    </row>
    <row r="27" spans="1:5" ht="14.25" customHeight="1" x14ac:dyDescent="0.3">
      <c r="A27" s="158" t="s">
        <v>155</v>
      </c>
      <c r="B27" s="158"/>
      <c r="C27" s="180">
        <v>-3599</v>
      </c>
      <c r="E27" s="159">
        <v>-8300</v>
      </c>
    </row>
    <row r="28" spans="1:5" ht="14.25" customHeight="1" x14ac:dyDescent="0.3">
      <c r="A28" s="158" t="s">
        <v>156</v>
      </c>
      <c r="B28" s="158"/>
      <c r="C28" s="180">
        <v>47</v>
      </c>
      <c r="E28" s="159">
        <v>1</v>
      </c>
    </row>
    <row r="29" spans="1:5" ht="14.25" customHeight="1" x14ac:dyDescent="0.3">
      <c r="A29" s="158" t="s">
        <v>157</v>
      </c>
      <c r="B29" s="158"/>
      <c r="C29" s="180">
        <v>-11073</v>
      </c>
      <c r="E29" s="159">
        <v>-865</v>
      </c>
    </row>
    <row r="30" spans="1:5" ht="14.25" customHeight="1" x14ac:dyDescent="0.3">
      <c r="A30" s="158" t="s">
        <v>158</v>
      </c>
      <c r="B30" s="158"/>
      <c r="C30" s="180">
        <v>342</v>
      </c>
      <c r="E30" s="159">
        <v>-591</v>
      </c>
    </row>
    <row r="31" spans="1:5" ht="14.25" customHeight="1" x14ac:dyDescent="0.3">
      <c r="A31" s="158" t="s">
        <v>159</v>
      </c>
      <c r="B31" s="158"/>
      <c r="C31" s="180">
        <v>-228</v>
      </c>
      <c r="E31" s="159">
        <v>-573</v>
      </c>
    </row>
    <row r="32" spans="1:5" ht="14.25" customHeight="1" x14ac:dyDescent="0.3">
      <c r="A32" s="158" t="s">
        <v>160</v>
      </c>
      <c r="B32" s="158"/>
      <c r="C32" s="44">
        <v>827</v>
      </c>
      <c r="E32" s="49">
        <v>9773</v>
      </c>
    </row>
    <row r="33" spans="1:5" ht="14.25" customHeight="1" x14ac:dyDescent="0.3">
      <c r="A33" s="158"/>
      <c r="B33" s="158"/>
      <c r="C33" s="180">
        <f>SUM(C27:C32)</f>
        <v>-13684</v>
      </c>
      <c r="E33" s="159">
        <v>-555</v>
      </c>
    </row>
    <row r="34" spans="1:5" ht="14.25" customHeight="1" x14ac:dyDescent="0.3">
      <c r="A34" s="158"/>
      <c r="B34" s="158"/>
      <c r="C34" s="179"/>
      <c r="E34" s="57"/>
    </row>
    <row r="35" spans="1:5" ht="14.25" customHeight="1" x14ac:dyDescent="0.3">
      <c r="A35" s="163" t="s">
        <v>24</v>
      </c>
      <c r="B35" s="163"/>
      <c r="C35" s="181">
        <v>-11421</v>
      </c>
      <c r="E35" s="160">
        <v>-15784</v>
      </c>
    </row>
    <row r="36" spans="1:5" ht="14.25" customHeight="1" x14ac:dyDescent="0.3">
      <c r="A36" s="158"/>
      <c r="B36" s="158"/>
      <c r="C36" s="179"/>
      <c r="E36" s="57"/>
    </row>
    <row r="37" spans="1:5" ht="14.25" customHeight="1" x14ac:dyDescent="0.3">
      <c r="A37" s="157" t="s">
        <v>25</v>
      </c>
      <c r="B37" s="158"/>
      <c r="C37" s="181">
        <f>SUM(C15+C24+C33+C35)</f>
        <v>69292</v>
      </c>
      <c r="E37" s="160">
        <v>82004</v>
      </c>
    </row>
    <row r="38" spans="1:5" ht="14.25" customHeight="1" x14ac:dyDescent="0.3">
      <c r="A38" s="158"/>
      <c r="B38" s="158"/>
      <c r="C38" s="179"/>
      <c r="E38" s="57"/>
    </row>
    <row r="39" spans="1:5" ht="14.25" customHeight="1" x14ac:dyDescent="0.3">
      <c r="A39" s="164" t="s">
        <v>26</v>
      </c>
      <c r="B39" s="164"/>
      <c r="C39" s="179"/>
      <c r="D39" s="162"/>
      <c r="E39" s="57"/>
    </row>
    <row r="40" spans="1:5" ht="14.25" customHeight="1" x14ac:dyDescent="0.3">
      <c r="A40" s="158" t="s">
        <v>161</v>
      </c>
      <c r="B40" s="158"/>
      <c r="C40" s="181">
        <v>-37135</v>
      </c>
      <c r="E40" s="160">
        <v>-52589</v>
      </c>
    </row>
    <row r="41" spans="1:5" ht="14.25" customHeight="1" x14ac:dyDescent="0.3">
      <c r="A41" s="158"/>
      <c r="B41" s="158"/>
      <c r="C41" s="179"/>
      <c r="E41" s="57"/>
    </row>
    <row r="42" spans="1:5" ht="14.25" customHeight="1" x14ac:dyDescent="0.3">
      <c r="A42" s="157" t="s">
        <v>27</v>
      </c>
      <c r="B42" s="157"/>
      <c r="C42" s="181">
        <f>C40</f>
        <v>-37135</v>
      </c>
      <c r="E42" s="160">
        <v>-52589</v>
      </c>
    </row>
    <row r="43" spans="1:5" ht="14.25" customHeight="1" x14ac:dyDescent="0.3">
      <c r="A43" s="165"/>
      <c r="B43" s="165"/>
      <c r="C43" s="179"/>
      <c r="E43" s="57"/>
    </row>
    <row r="44" spans="1:5" ht="14.25" customHeight="1" x14ac:dyDescent="0.3">
      <c r="A44" s="166" t="s">
        <v>28</v>
      </c>
      <c r="B44" s="166"/>
      <c r="C44" s="179"/>
      <c r="E44" s="57"/>
    </row>
    <row r="45" spans="1:5" ht="14.25" customHeight="1" x14ac:dyDescent="0.3">
      <c r="A45" s="167" t="s">
        <v>29</v>
      </c>
      <c r="B45" s="167"/>
      <c r="C45" s="124">
        <v>-560</v>
      </c>
      <c r="E45" s="168">
        <v>-1036</v>
      </c>
    </row>
    <row r="46" spans="1:5" ht="14.25" customHeight="1" x14ac:dyDescent="0.3">
      <c r="A46" s="167" t="s">
        <v>162</v>
      </c>
      <c r="B46" s="167"/>
      <c r="C46" s="182">
        <v>-12830</v>
      </c>
      <c r="E46" s="169">
        <v>-8389</v>
      </c>
    </row>
    <row r="47" spans="1:5" ht="14.25" customHeight="1" x14ac:dyDescent="0.3">
      <c r="A47" s="167"/>
      <c r="B47" s="167"/>
      <c r="C47" s="179"/>
      <c r="E47" s="57"/>
    </row>
    <row r="48" spans="1:5" ht="14.25" customHeight="1" x14ac:dyDescent="0.3">
      <c r="A48" s="170" t="s">
        <v>30</v>
      </c>
      <c r="B48" s="170"/>
      <c r="C48" s="181">
        <f>SUM(C45:C46)</f>
        <v>-13390</v>
      </c>
      <c r="E48" s="160">
        <v>-9425</v>
      </c>
    </row>
    <row r="49" spans="1:5" ht="14.25" customHeight="1" x14ac:dyDescent="0.3">
      <c r="A49" s="167"/>
      <c r="B49" s="167"/>
      <c r="C49" s="179"/>
      <c r="E49" s="57"/>
    </row>
    <row r="50" spans="1:5" ht="14.25" customHeight="1" thickBot="1" x14ac:dyDescent="0.35">
      <c r="A50" s="171" t="s">
        <v>163</v>
      </c>
      <c r="B50" s="171"/>
      <c r="C50" s="183">
        <f>SUM(C37+C42+C48)</f>
        <v>18767</v>
      </c>
      <c r="D50" s="162"/>
      <c r="E50" s="172">
        <v>19990</v>
      </c>
    </row>
    <row r="51" spans="1:5" ht="14.25" customHeight="1" thickTop="1" x14ac:dyDescent="0.3">
      <c r="A51" s="167"/>
      <c r="B51" s="167"/>
      <c r="C51" s="179"/>
      <c r="E51" s="57"/>
    </row>
    <row r="52" spans="1:5" ht="14.25" customHeight="1" x14ac:dyDescent="0.3">
      <c r="A52" s="167" t="s">
        <v>1</v>
      </c>
      <c r="B52" s="167"/>
      <c r="C52" s="179"/>
      <c r="E52" s="57"/>
    </row>
    <row r="53" spans="1:5" ht="14.25" customHeight="1" x14ac:dyDescent="0.3">
      <c r="A53" s="173" t="s">
        <v>31</v>
      </c>
      <c r="B53" s="173"/>
      <c r="C53" s="179">
        <v>143156</v>
      </c>
      <c r="E53" s="57">
        <v>124389</v>
      </c>
    </row>
    <row r="54" spans="1:5" ht="14.25" customHeight="1" x14ac:dyDescent="0.3">
      <c r="A54" s="173" t="s">
        <v>32</v>
      </c>
      <c r="B54" s="173"/>
      <c r="C54" s="44">
        <v>124389</v>
      </c>
      <c r="E54" s="49">
        <v>104399</v>
      </c>
    </row>
    <row r="55" spans="1:5" ht="14.25" customHeight="1" x14ac:dyDescent="0.3">
      <c r="A55" s="167"/>
      <c r="B55" s="167"/>
      <c r="C55" s="179"/>
      <c r="E55" s="57"/>
    </row>
    <row r="56" spans="1:5" ht="14.25" customHeight="1" thickBot="1" x14ac:dyDescent="0.35">
      <c r="A56" s="171" t="s">
        <v>164</v>
      </c>
      <c r="B56" s="171"/>
      <c r="C56" s="183">
        <f>C53-C54</f>
        <v>18767</v>
      </c>
      <c r="E56" s="172">
        <v>19990</v>
      </c>
    </row>
    <row r="57" spans="1:5" ht="14.25" customHeight="1" thickTop="1" x14ac:dyDescent="0.3">
      <c r="A57" s="174"/>
      <c r="B57" s="174"/>
      <c r="C57" s="184"/>
      <c r="E57" s="175"/>
    </row>
  </sheetData>
  <pageMargins left="1.1417322834645669" right="1.1417322834645669" top="0.6692913385826772" bottom="0.51181102362204722" header="0.51181102362204722" footer="0.51181102362204722"/>
  <pageSetup paperSize="9" scale="70" firstPageNumber="10" orientation="portrait" useFirstPageNumber="1" r:id="rId1"/>
  <headerFooter scaleWithDoc="0" alignWithMargins="0">
    <oddFooter>&amp;C&amp;"Times New Roman,Normal"&amp;P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BP REG 2025</vt:lpstr>
      <vt:lpstr>DRE REG 2025</vt:lpstr>
      <vt:lpstr>DRA REG 2025</vt:lpstr>
      <vt:lpstr>DMPL REG 2025</vt:lpstr>
      <vt:lpstr>DFC REG 2025</vt:lpstr>
      <vt:lpstr>'BP REG 2025'!Area_de_impressao</vt:lpstr>
      <vt:lpstr>'DFC REG 2025'!Area_de_impressao</vt:lpstr>
      <vt:lpstr>'DRE REG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Cristine Moreira</dc:creator>
  <cp:lastModifiedBy>Geisa Cristine Moreira</cp:lastModifiedBy>
  <dcterms:created xsi:type="dcterms:W3CDTF">2025-04-29T17:56:50Z</dcterms:created>
  <dcterms:modified xsi:type="dcterms:W3CDTF">2026-05-04T20:28:27Z</dcterms:modified>
</cp:coreProperties>
</file>